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ootballnsw.sharepoint.com/sites/Competitions/Shared Documents/General/1. New filing system/2026/CMP - Competitions Department/OPS - Football Operations/Player Points System/1 - Blank Template/"/>
    </mc:Choice>
  </mc:AlternateContent>
  <xr:revisionPtr revIDLastSave="0" documentId="8_{8A918CA8-5426-44A9-9FA7-3150EFBAFB94}" xr6:coauthVersionLast="47" xr6:coauthVersionMax="47" xr10:uidLastSave="{00000000-0000-0000-0000-000000000000}"/>
  <workbookProtection workbookAlgorithmName="SHA-512" workbookHashValue="NHqFx4UDTWRfUYfUwwmKPibhiZJ9fNKcmBMNU9DcLMuOS+sxmO5fw/TfRyjUCtREBuYFbpcl8WJTz+S+/0xenA==" workbookSaltValue="tpL7eky94kDZ4eerehP1mA==" workbookSpinCount="100000" lockStructure="1"/>
  <bookViews>
    <workbookView xWindow="-28920" yWindow="-120" windowWidth="29040" windowHeight="15720" xr2:uid="{F5701428-1979-4E34-A8D9-70C8A7CA92A7}"/>
  </bookViews>
  <sheets>
    <sheet name="Player Points System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8" i="1" l="1"/>
  <c r="D57" i="1"/>
  <c r="AC18" i="1" l="1"/>
  <c r="AC17" i="1"/>
  <c r="H37" i="1"/>
  <c r="H38" i="1"/>
  <c r="G55" i="1"/>
  <c r="G54" i="1"/>
  <c r="G53" i="1"/>
  <c r="G52" i="1"/>
  <c r="D56" i="1"/>
  <c r="D55" i="1"/>
  <c r="D54" i="1"/>
  <c r="D52" i="1"/>
  <c r="O64" i="1" l="1"/>
  <c r="H8" i="1"/>
  <c r="H28" i="1"/>
  <c r="H29" i="1"/>
  <c r="H30" i="1"/>
  <c r="H31" i="1"/>
  <c r="H32" i="1"/>
  <c r="H33" i="1"/>
  <c r="H34" i="1"/>
  <c r="H35" i="1"/>
  <c r="H36" i="1"/>
  <c r="H39" i="1"/>
  <c r="H40" i="1"/>
  <c r="H41" i="1"/>
  <c r="H42" i="1"/>
  <c r="H43" i="1"/>
  <c r="H44" i="1"/>
  <c r="H45" i="1"/>
  <c r="H46" i="1"/>
  <c r="H47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X9" i="1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X37" i="1"/>
  <c r="X38" i="1"/>
  <c r="X39" i="1"/>
  <c r="X40" i="1"/>
  <c r="X41" i="1"/>
  <c r="X42" i="1"/>
  <c r="X43" i="1"/>
  <c r="X44" i="1"/>
  <c r="X45" i="1"/>
  <c r="X46" i="1"/>
  <c r="X47" i="1"/>
  <c r="X8" i="1"/>
  <c r="I9" i="1"/>
  <c r="T9" i="1" s="1"/>
  <c r="I10" i="1"/>
  <c r="T10" i="1" s="1"/>
  <c r="I11" i="1"/>
  <c r="T11" i="1" s="1"/>
  <c r="I12" i="1"/>
  <c r="T12" i="1" s="1"/>
  <c r="I13" i="1"/>
  <c r="T13" i="1" s="1"/>
  <c r="I14" i="1"/>
  <c r="T14" i="1" s="1"/>
  <c r="I15" i="1"/>
  <c r="T15" i="1" s="1"/>
  <c r="I16" i="1"/>
  <c r="T16" i="1" s="1"/>
  <c r="I17" i="1"/>
  <c r="T17" i="1" s="1"/>
  <c r="Y17" i="1" s="1"/>
  <c r="O17" i="1" s="1"/>
  <c r="I18" i="1"/>
  <c r="T18" i="1" s="1"/>
  <c r="I19" i="1"/>
  <c r="T19" i="1" s="1"/>
  <c r="I20" i="1"/>
  <c r="T20" i="1" s="1"/>
  <c r="I21" i="1"/>
  <c r="T21" i="1" s="1"/>
  <c r="I22" i="1"/>
  <c r="T22" i="1" s="1"/>
  <c r="I23" i="1"/>
  <c r="T23" i="1" s="1"/>
  <c r="I24" i="1"/>
  <c r="T24" i="1" s="1"/>
  <c r="I25" i="1"/>
  <c r="T25" i="1" s="1"/>
  <c r="I26" i="1"/>
  <c r="T26" i="1" s="1"/>
  <c r="I27" i="1"/>
  <c r="T27" i="1" s="1"/>
  <c r="I28" i="1"/>
  <c r="T28" i="1" s="1"/>
  <c r="I29" i="1"/>
  <c r="T29" i="1" s="1"/>
  <c r="I30" i="1"/>
  <c r="T30" i="1" s="1"/>
  <c r="I31" i="1"/>
  <c r="T31" i="1" s="1"/>
  <c r="I32" i="1"/>
  <c r="T32" i="1" s="1"/>
  <c r="I33" i="1"/>
  <c r="T33" i="1" s="1"/>
  <c r="I34" i="1"/>
  <c r="T34" i="1" s="1"/>
  <c r="I35" i="1"/>
  <c r="T35" i="1" s="1"/>
  <c r="I36" i="1"/>
  <c r="T36" i="1" s="1"/>
  <c r="I37" i="1"/>
  <c r="T37" i="1" s="1"/>
  <c r="I38" i="1"/>
  <c r="T38" i="1" s="1"/>
  <c r="I39" i="1"/>
  <c r="T39" i="1" s="1"/>
  <c r="I40" i="1"/>
  <c r="T40" i="1" s="1"/>
  <c r="I41" i="1"/>
  <c r="T41" i="1" s="1"/>
  <c r="I42" i="1"/>
  <c r="T42" i="1" s="1"/>
  <c r="I43" i="1"/>
  <c r="T43" i="1" s="1"/>
  <c r="Y43" i="1" s="1"/>
  <c r="O43" i="1" s="1"/>
  <c r="I44" i="1"/>
  <c r="T44" i="1" s="1"/>
  <c r="I45" i="1"/>
  <c r="T45" i="1" s="1"/>
  <c r="Y45" i="1" s="1"/>
  <c r="O45" i="1" s="1"/>
  <c r="I46" i="1"/>
  <c r="T46" i="1" s="1"/>
  <c r="Y46" i="1" s="1"/>
  <c r="O46" i="1" s="1"/>
  <c r="I47" i="1"/>
  <c r="T47" i="1" s="1"/>
  <c r="Y47" i="1" s="1"/>
  <c r="O47" i="1" s="1"/>
  <c r="I8" i="1"/>
  <c r="T8" i="1" s="1"/>
  <c r="W47" i="1"/>
  <c r="V47" i="1"/>
  <c r="U47" i="1"/>
  <c r="W46" i="1"/>
  <c r="V46" i="1"/>
  <c r="U46" i="1"/>
  <c r="W45" i="1"/>
  <c r="V45" i="1"/>
  <c r="U45" i="1"/>
  <c r="W44" i="1"/>
  <c r="V44" i="1"/>
  <c r="U44" i="1"/>
  <c r="W43" i="1"/>
  <c r="V43" i="1"/>
  <c r="U43" i="1"/>
  <c r="W42" i="1"/>
  <c r="V42" i="1"/>
  <c r="U42" i="1"/>
  <c r="W41" i="1"/>
  <c r="V41" i="1"/>
  <c r="U41" i="1"/>
  <c r="W40" i="1"/>
  <c r="V40" i="1"/>
  <c r="U40" i="1"/>
  <c r="W39" i="1"/>
  <c r="V39" i="1"/>
  <c r="U39" i="1"/>
  <c r="W38" i="1"/>
  <c r="V38" i="1"/>
  <c r="U38" i="1"/>
  <c r="W37" i="1"/>
  <c r="V37" i="1"/>
  <c r="U37" i="1"/>
  <c r="W36" i="1"/>
  <c r="V36" i="1"/>
  <c r="U36" i="1"/>
  <c r="W35" i="1"/>
  <c r="V35" i="1"/>
  <c r="U35" i="1"/>
  <c r="W34" i="1"/>
  <c r="V34" i="1"/>
  <c r="U34" i="1"/>
  <c r="W33" i="1"/>
  <c r="V33" i="1"/>
  <c r="U33" i="1"/>
  <c r="W32" i="1"/>
  <c r="V32" i="1"/>
  <c r="U32" i="1"/>
  <c r="W31" i="1"/>
  <c r="V31" i="1"/>
  <c r="U31" i="1"/>
  <c r="N64" i="1"/>
  <c r="L64" i="1"/>
  <c r="Y48" i="1"/>
  <c r="M64" i="1"/>
  <c r="W30" i="1"/>
  <c r="V30" i="1"/>
  <c r="U30" i="1"/>
  <c r="W29" i="1"/>
  <c r="V29" i="1"/>
  <c r="U29" i="1"/>
  <c r="W28" i="1"/>
  <c r="V28" i="1"/>
  <c r="U28" i="1"/>
  <c r="W27" i="1"/>
  <c r="V27" i="1"/>
  <c r="U27" i="1"/>
  <c r="W26" i="1"/>
  <c r="V26" i="1"/>
  <c r="U26" i="1"/>
  <c r="W25" i="1"/>
  <c r="V25" i="1"/>
  <c r="U25" i="1"/>
  <c r="W24" i="1"/>
  <c r="V24" i="1"/>
  <c r="U24" i="1"/>
  <c r="W23" i="1"/>
  <c r="V23" i="1"/>
  <c r="U23" i="1"/>
  <c r="W22" i="1"/>
  <c r="V22" i="1"/>
  <c r="U22" i="1"/>
  <c r="W21" i="1"/>
  <c r="V21" i="1"/>
  <c r="U21" i="1"/>
  <c r="W20" i="1"/>
  <c r="V20" i="1"/>
  <c r="U20" i="1"/>
  <c r="W19" i="1"/>
  <c r="V19" i="1"/>
  <c r="U19" i="1"/>
  <c r="W18" i="1"/>
  <c r="V18" i="1"/>
  <c r="U18" i="1"/>
  <c r="W17" i="1"/>
  <c r="V17" i="1"/>
  <c r="U17" i="1"/>
  <c r="W16" i="1"/>
  <c r="V16" i="1"/>
  <c r="U16" i="1"/>
  <c r="W15" i="1"/>
  <c r="V15" i="1"/>
  <c r="U15" i="1"/>
  <c r="W14" i="1"/>
  <c r="V14" i="1"/>
  <c r="U14" i="1"/>
  <c r="W13" i="1"/>
  <c r="V13" i="1"/>
  <c r="U13" i="1"/>
  <c r="W12" i="1"/>
  <c r="V12" i="1"/>
  <c r="U12" i="1"/>
  <c r="W11" i="1"/>
  <c r="V11" i="1"/>
  <c r="U11" i="1"/>
  <c r="W10" i="1"/>
  <c r="V10" i="1"/>
  <c r="U10" i="1"/>
  <c r="W9" i="1"/>
  <c r="V9" i="1"/>
  <c r="U9" i="1"/>
  <c r="W8" i="1"/>
  <c r="V8" i="1"/>
  <c r="U8" i="1"/>
  <c r="Y44" i="1" l="1"/>
  <c r="O44" i="1" s="1"/>
  <c r="Y42" i="1"/>
  <c r="O42" i="1" s="1"/>
  <c r="D53" i="1"/>
  <c r="Y32" i="1"/>
  <c r="O32" i="1" s="1"/>
  <c r="Y40" i="1"/>
  <c r="O40" i="1" s="1"/>
  <c r="Y39" i="1"/>
  <c r="O39" i="1" s="1"/>
  <c r="Y29" i="1"/>
  <c r="O29" i="1" s="1"/>
  <c r="Y26" i="1"/>
  <c r="O26" i="1" s="1"/>
  <c r="Y41" i="1"/>
  <c r="O41" i="1" s="1"/>
  <c r="Y37" i="1"/>
  <c r="O37" i="1" s="1"/>
  <c r="Y14" i="1"/>
  <c r="O14" i="1" s="1"/>
  <c r="Y35" i="1"/>
  <c r="O35" i="1" s="1"/>
  <c r="Y24" i="1"/>
  <c r="O24" i="1" s="1"/>
  <c r="Y12" i="1"/>
  <c r="O12" i="1" s="1"/>
  <c r="Y8" i="1"/>
  <c r="O8" i="1" s="1"/>
  <c r="Y34" i="1"/>
  <c r="O34" i="1" s="1"/>
  <c r="Y23" i="1"/>
  <c r="O23" i="1" s="1"/>
  <c r="Y11" i="1"/>
  <c r="O11" i="1" s="1"/>
  <c r="Y13" i="1"/>
  <c r="O13" i="1" s="1"/>
  <c r="Y36" i="1"/>
  <c r="O36" i="1" s="1"/>
  <c r="Y33" i="1"/>
  <c r="O33" i="1" s="1"/>
  <c r="Y22" i="1"/>
  <c r="O22" i="1" s="1"/>
  <c r="Y10" i="1"/>
  <c r="O10" i="1" s="1"/>
  <c r="Y15" i="1"/>
  <c r="O15" i="1" s="1"/>
  <c r="Y21" i="1"/>
  <c r="O21" i="1" s="1"/>
  <c r="Y30" i="1"/>
  <c r="O30" i="1" s="1"/>
  <c r="Y20" i="1"/>
  <c r="O20" i="1" s="1"/>
  <c r="Y19" i="1"/>
  <c r="O19" i="1" s="1"/>
  <c r="Y27" i="1"/>
  <c r="O27" i="1" s="1"/>
  <c r="Y31" i="1"/>
  <c r="O31" i="1" s="1"/>
  <c r="Y18" i="1"/>
  <c r="O18" i="1" s="1"/>
  <c r="Y38" i="1"/>
  <c r="O38" i="1" s="1"/>
  <c r="Y16" i="1"/>
  <c r="O16" i="1" s="1"/>
  <c r="Y9" i="1"/>
  <c r="O9" i="1" s="1"/>
  <c r="Y28" i="1"/>
  <c r="O28" i="1" s="1"/>
  <c r="Y25" i="1"/>
  <c r="O25" i="1" s="1"/>
  <c r="Q3" i="1" l="1"/>
</calcChain>
</file>

<file path=xl/sharedStrings.xml><?xml version="1.0" encoding="utf-8"?>
<sst xmlns="http://schemas.openxmlformats.org/spreadsheetml/2006/main" count="74" uniqueCount="52">
  <si>
    <t>Club Name</t>
  </si>
  <si>
    <t>Date</t>
  </si>
  <si>
    <t>Total Points</t>
  </si>
  <si>
    <t>Player 
No.</t>
  </si>
  <si>
    <t>Player Name</t>
  </si>
  <si>
    <t>FFA Number</t>
  </si>
  <si>
    <t>DOB</t>
  </si>
  <si>
    <t>Age as at</t>
  </si>
  <si>
    <t>Standard 
Player</t>
  </si>
  <si>
    <t>Homegrown Player Deduction</t>
  </si>
  <si>
    <t>Loyalty Player Deduction</t>
  </si>
  <si>
    <t>Visa Player</t>
  </si>
  <si>
    <t>Switching Player/Pathway Player</t>
  </si>
  <si>
    <t>Points</t>
  </si>
  <si>
    <t>Explanation</t>
  </si>
  <si>
    <t>Homegrown Player</t>
  </si>
  <si>
    <t>Loyalty Player</t>
  </si>
  <si>
    <t>Visa Player = 10</t>
  </si>
  <si>
    <t>Dropdown points</t>
  </si>
  <si>
    <t>Revised total</t>
  </si>
  <si>
    <t>First Name</t>
  </si>
  <si>
    <t>Last Name</t>
  </si>
  <si>
    <t>Club FC</t>
  </si>
  <si>
    <t>dd/mm/yyyy</t>
  </si>
  <si>
    <t>10 Points</t>
  </si>
  <si>
    <t>Max 5 Points</t>
  </si>
  <si>
    <t>Enter 1 - 5</t>
  </si>
  <si>
    <t>Y</t>
  </si>
  <si>
    <t>Select relevant option (if applicable)</t>
  </si>
  <si>
    <t>Switching Player (8pts)</t>
  </si>
  <si>
    <t>Pathway Player (0pts)</t>
  </si>
  <si>
    <t xml:space="preserve">Summary Information </t>
  </si>
  <si>
    <t>Points Deductions</t>
  </si>
  <si>
    <t xml:space="preserve">Youth Player </t>
  </si>
  <si>
    <t>Senior Player</t>
  </si>
  <si>
    <t>Promoted Club</t>
  </si>
  <si>
    <t>Relegated Club</t>
  </si>
  <si>
    <t>Players</t>
  </si>
  <si>
    <t>Progressions &amp; Deductions</t>
  </si>
  <si>
    <t>No of Players</t>
  </si>
  <si>
    <t>Youth Player Advancement</t>
  </si>
  <si>
    <t xml:space="preserve">Player Advancement </t>
  </si>
  <si>
    <t>Average Age</t>
  </si>
  <si>
    <t>First Team Player Advancement</t>
  </si>
  <si>
    <t>Visa Players</t>
  </si>
  <si>
    <t>Homegrown Players</t>
  </si>
  <si>
    <t>Loyalty Players</t>
  </si>
  <si>
    <t>Switching Players</t>
  </si>
  <si>
    <t>Pathway Players</t>
  </si>
  <si>
    <t>Total Points Deductions</t>
  </si>
  <si>
    <t>2025 Club</t>
  </si>
  <si>
    <t xml:space="preserve">2026 NPL Womens NSW &amp; FNSW League One Womens Player Points System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</si>
</sst>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\-#,##0"/>
    <numFmt numFmtId="165" formatCode="0.0"/>
  </numFmts>
  <fonts count="1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6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name val="Arial"/>
      <family val="2"/>
    </font>
    <font>
      <sz val="9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color rgb="FFFF0000"/>
      <name val="Arial"/>
      <family val="2"/>
    </font>
    <font>
      <sz val="12"/>
      <color rgb="FF00000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005EB8"/>
        <bgColor indexed="64"/>
      </patternFill>
    </fill>
    <fill>
      <patternFill patternType="solid">
        <fgColor rgb="FFFFFFB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21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vertical="center"/>
    </xf>
    <xf numFmtId="0" fontId="2" fillId="5" borderId="4" xfId="0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horizontal="center" vertical="center" wrapText="1"/>
    </xf>
    <xf numFmtId="0" fontId="2" fillId="7" borderId="4" xfId="0" applyFont="1" applyFill="1" applyBorder="1" applyAlignment="1">
      <alignment horizontal="center" vertical="center" wrapText="1"/>
    </xf>
    <xf numFmtId="0" fontId="2" fillId="5" borderId="0" xfId="0" applyFont="1" applyFill="1" applyAlignment="1">
      <alignment horizontal="center" vertical="center" wrapText="1"/>
    </xf>
    <xf numFmtId="0" fontId="2" fillId="6" borderId="0" xfId="0" applyFont="1" applyFill="1" applyAlignment="1">
      <alignment horizontal="center" vertical="center" wrapText="1"/>
    </xf>
    <xf numFmtId="0" fontId="2" fillId="7" borderId="0" xfId="0" applyFont="1" applyFill="1" applyAlignment="1">
      <alignment horizontal="center" vertical="center" wrapText="1"/>
    </xf>
    <xf numFmtId="0" fontId="0" fillId="0" borderId="0" xfId="0" applyAlignment="1">
      <alignment vertical="top"/>
    </xf>
    <xf numFmtId="0" fontId="0" fillId="5" borderId="1" xfId="0" applyFill="1" applyBorder="1" applyAlignment="1">
      <alignment horizontal="center" vertical="center" wrapText="1"/>
    </xf>
    <xf numFmtId="1" fontId="0" fillId="0" borderId="0" xfId="0" applyNumberFormat="1" applyAlignment="1">
      <alignment vertical="center"/>
    </xf>
    <xf numFmtId="164" fontId="0" fillId="0" borderId="0" xfId="0" applyNumberFormat="1" applyAlignment="1">
      <alignment vertical="center"/>
    </xf>
    <xf numFmtId="0" fontId="0" fillId="8" borderId="11" xfId="0" applyFill="1" applyBorder="1" applyAlignment="1">
      <alignment horizontal="center" vertical="center" wrapText="1"/>
    </xf>
    <xf numFmtId="0" fontId="0" fillId="8" borderId="1" xfId="0" applyFill="1" applyBorder="1" applyAlignment="1">
      <alignment horizontal="center" vertical="center" wrapText="1"/>
    </xf>
    <xf numFmtId="14" fontId="0" fillId="8" borderId="1" xfId="0" applyNumberFormat="1" applyFill="1" applyBorder="1" applyAlignment="1">
      <alignment horizontal="center" vertical="center" wrapText="1"/>
    </xf>
    <xf numFmtId="0" fontId="0" fillId="8" borderId="17" xfId="0" applyFill="1" applyBorder="1" applyAlignment="1">
      <alignment horizontal="center" vertical="center" wrapText="1"/>
    </xf>
    <xf numFmtId="0" fontId="0" fillId="9" borderId="9" xfId="0" applyFill="1" applyBorder="1" applyAlignment="1">
      <alignment horizontal="center" vertical="top" wrapText="1"/>
    </xf>
    <xf numFmtId="0" fontId="6" fillId="9" borderId="11" xfId="0" applyFont="1" applyFill="1" applyBorder="1" applyAlignment="1">
      <alignment horizontal="center" vertical="top" wrapText="1"/>
    </xf>
    <xf numFmtId="0" fontId="2" fillId="10" borderId="4" xfId="0" applyFont="1" applyFill="1" applyBorder="1" applyAlignment="1">
      <alignment horizontal="center" vertical="center" wrapText="1"/>
    </xf>
    <xf numFmtId="0" fontId="2" fillId="10" borderId="0" xfId="0" applyFont="1" applyFill="1" applyAlignment="1">
      <alignment horizontal="center" vertical="center" wrapText="1"/>
    </xf>
    <xf numFmtId="0" fontId="2" fillId="10" borderId="0" xfId="0" applyFont="1" applyFill="1" applyAlignment="1">
      <alignment vertical="top"/>
    </xf>
    <xf numFmtId="0" fontId="2" fillId="10" borderId="0" xfId="0" applyFont="1" applyFill="1" applyAlignment="1">
      <alignment vertical="center"/>
    </xf>
    <xf numFmtId="0" fontId="9" fillId="3" borderId="4" xfId="0" applyFont="1" applyFill="1" applyBorder="1" applyAlignment="1">
      <alignment horizontal="center" vertical="top" wrapText="1"/>
    </xf>
    <xf numFmtId="0" fontId="10" fillId="9" borderId="4" xfId="0" applyFont="1" applyFill="1" applyBorder="1" applyAlignment="1">
      <alignment horizontal="center" vertical="top" wrapText="1"/>
    </xf>
    <xf numFmtId="0" fontId="10" fillId="5" borderId="4" xfId="0" applyFont="1" applyFill="1" applyBorder="1" applyAlignment="1">
      <alignment horizontal="center" vertical="top" wrapText="1"/>
    </xf>
    <xf numFmtId="0" fontId="10" fillId="0" borderId="4" xfId="0" applyFont="1" applyBorder="1" applyAlignment="1">
      <alignment horizontal="center" vertical="top" wrapText="1"/>
    </xf>
    <xf numFmtId="1" fontId="7" fillId="5" borderId="1" xfId="0" applyNumberFormat="1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0" xfId="0" applyFont="1" applyFill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0" fillId="4" borderId="12" xfId="0" applyFill="1" applyBorder="1" applyAlignment="1">
      <alignment horizontal="center" vertical="center" wrapText="1"/>
    </xf>
    <xf numFmtId="0" fontId="0" fillId="4" borderId="13" xfId="0" applyFill="1" applyBorder="1" applyAlignment="1">
      <alignment horizontal="center" vertical="center" wrapText="1"/>
    </xf>
    <xf numFmtId="0" fontId="0" fillId="4" borderId="14" xfId="0" applyFill="1" applyBorder="1" applyAlignment="1">
      <alignment horizontal="center" vertical="center" wrapText="1"/>
    </xf>
    <xf numFmtId="0" fontId="11" fillId="0" borderId="11" xfId="0" applyFont="1" applyBorder="1" applyAlignment="1" applyProtection="1">
      <alignment horizontal="center" vertical="center" wrapText="1"/>
      <protection locked="0"/>
    </xf>
    <xf numFmtId="164" fontId="11" fillId="0" borderId="1" xfId="0" applyNumberFormat="1" applyFont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 applyProtection="1">
      <alignment horizontal="center" vertical="center" wrapText="1"/>
      <protection locked="0"/>
    </xf>
    <xf numFmtId="14" fontId="11" fillId="0" borderId="1" xfId="0" applyNumberFormat="1" applyFont="1" applyBorder="1" applyAlignment="1" applyProtection="1">
      <alignment horizontal="center" vertical="center" wrapText="1"/>
      <protection locked="0"/>
    </xf>
    <xf numFmtId="0" fontId="6" fillId="9" borderId="10" xfId="0" applyFont="1" applyFill="1" applyBorder="1" applyAlignment="1">
      <alignment vertical="center" wrapText="1"/>
    </xf>
    <xf numFmtId="0" fontId="5" fillId="0" borderId="0" xfId="0" applyFont="1" applyAlignment="1">
      <alignment horizontal="center" vertical="center"/>
    </xf>
    <xf numFmtId="1" fontId="0" fillId="5" borderId="1" xfId="0" applyNumberForma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165" fontId="0" fillId="5" borderId="1" xfId="0" applyNumberFormat="1" applyFill="1" applyBorder="1" applyAlignment="1">
      <alignment horizontal="center" vertical="center"/>
    </xf>
    <xf numFmtId="0" fontId="0" fillId="5" borderId="11" xfId="0" applyFill="1" applyBorder="1" applyAlignment="1">
      <alignment horizontal="center" vertical="center"/>
    </xf>
    <xf numFmtId="0" fontId="12" fillId="0" borderId="0" xfId="0" applyFont="1"/>
    <xf numFmtId="14" fontId="13" fillId="0" borderId="0" xfId="0" applyNumberFormat="1" applyFont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0" fillId="5" borderId="15" xfId="0" applyFill="1" applyBorder="1" applyAlignment="1">
      <alignment horizontal="center" vertical="center"/>
    </xf>
    <xf numFmtId="0" fontId="0" fillId="5" borderId="17" xfId="0" applyFill="1" applyBorder="1" applyAlignment="1">
      <alignment horizontal="center" vertical="center"/>
    </xf>
    <xf numFmtId="0" fontId="2" fillId="4" borderId="15" xfId="0" applyFont="1" applyFill="1" applyBorder="1" applyAlignment="1">
      <alignment horizontal="center" vertical="center"/>
    </xf>
    <xf numFmtId="0" fontId="2" fillId="4" borderId="16" xfId="0" applyFont="1" applyFill="1" applyBorder="1" applyAlignment="1">
      <alignment horizontal="center" vertical="center"/>
    </xf>
    <xf numFmtId="0" fontId="2" fillId="4" borderId="17" xfId="0" applyFont="1" applyFill="1" applyBorder="1" applyAlignment="1">
      <alignment horizontal="center" vertical="center"/>
    </xf>
    <xf numFmtId="0" fontId="0" fillId="5" borderId="15" xfId="0" applyFill="1" applyBorder="1" applyAlignment="1">
      <alignment horizontal="center" vertical="center" wrapText="1"/>
    </xf>
    <xf numFmtId="0" fontId="0" fillId="5" borderId="16" xfId="0" applyFill="1" applyBorder="1" applyAlignment="1">
      <alignment horizontal="center" vertical="center" wrapText="1"/>
    </xf>
    <xf numFmtId="0" fontId="0" fillId="5" borderId="17" xfId="0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8" fillId="0" borderId="11" xfId="0" applyFont="1" applyBorder="1" applyAlignment="1" applyProtection="1">
      <alignment horizontal="center" vertical="center" wrapText="1"/>
      <protection locked="0"/>
    </xf>
    <xf numFmtId="0" fontId="11" fillId="0" borderId="15" xfId="0" applyFont="1" applyBorder="1" applyAlignment="1" applyProtection="1">
      <alignment horizontal="center" vertical="center" wrapText="1"/>
      <protection locked="0"/>
    </xf>
    <xf numFmtId="0" fontId="11" fillId="0" borderId="17" xfId="0" applyFont="1" applyBorder="1" applyAlignment="1" applyProtection="1">
      <alignment horizontal="center" vertical="center" wrapText="1"/>
      <protection locked="0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10" fillId="9" borderId="5" xfId="0" applyFont="1" applyFill="1" applyBorder="1" applyAlignment="1">
      <alignment horizontal="center" vertical="top" wrapText="1"/>
    </xf>
    <xf numFmtId="0" fontId="10" fillId="9" borderId="7" xfId="0" applyFont="1" applyFill="1" applyBorder="1" applyAlignment="1">
      <alignment horizontal="center" vertical="top" wrapText="1"/>
    </xf>
    <xf numFmtId="0" fontId="0" fillId="0" borderId="8" xfId="0" applyBorder="1" applyAlignment="1">
      <alignment horizontal="center" vertical="top" wrapText="1"/>
    </xf>
    <xf numFmtId="0" fontId="0" fillId="0" borderId="12" xfId="0" applyBorder="1" applyAlignment="1">
      <alignment horizontal="center" vertical="top" wrapText="1"/>
    </xf>
    <xf numFmtId="0" fontId="0" fillId="0" borderId="10" xfId="0" applyBorder="1" applyAlignment="1">
      <alignment horizontal="center" vertical="top" wrapText="1"/>
    </xf>
    <xf numFmtId="0" fontId="0" fillId="0" borderId="14" xfId="0" applyBorder="1" applyAlignment="1">
      <alignment horizontal="center" vertical="top" wrapText="1"/>
    </xf>
    <xf numFmtId="0" fontId="4" fillId="2" borderId="18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top" wrapText="1"/>
    </xf>
    <xf numFmtId="0" fontId="0" fillId="0" borderId="11" xfId="0" applyBorder="1" applyAlignment="1">
      <alignment horizontal="center" vertical="top" wrapText="1"/>
    </xf>
    <xf numFmtId="14" fontId="0" fillId="5" borderId="9" xfId="0" applyNumberFormat="1" applyFill="1" applyBorder="1" applyAlignment="1">
      <alignment horizontal="center" vertical="top" wrapText="1"/>
    </xf>
    <xf numFmtId="14" fontId="0" fillId="5" borderId="11" xfId="0" applyNumberFormat="1" applyFill="1" applyBorder="1" applyAlignment="1">
      <alignment horizontal="center" vertical="top" wrapText="1"/>
    </xf>
    <xf numFmtId="0" fontId="0" fillId="5" borderId="9" xfId="0" applyFill="1" applyBorder="1" applyAlignment="1">
      <alignment horizontal="center" vertical="top" wrapText="1"/>
    </xf>
    <xf numFmtId="0" fontId="0" fillId="5" borderId="11" xfId="0" applyFill="1" applyBorder="1" applyAlignment="1">
      <alignment horizontal="center" vertical="top" wrapText="1"/>
    </xf>
    <xf numFmtId="0" fontId="10" fillId="5" borderId="4" xfId="0" applyFont="1" applyFill="1" applyBorder="1" applyAlignment="1">
      <alignment horizontal="center" vertical="top" wrapText="1"/>
    </xf>
    <xf numFmtId="0" fontId="10" fillId="5" borderId="9" xfId="0" applyFont="1" applyFill="1" applyBorder="1" applyAlignment="1">
      <alignment horizontal="center" vertical="top" wrapText="1"/>
    </xf>
    <xf numFmtId="0" fontId="10" fillId="5" borderId="11" xfId="0" applyFont="1" applyFill="1" applyBorder="1" applyAlignment="1">
      <alignment horizontal="center" vertical="top" wrapText="1"/>
    </xf>
    <xf numFmtId="0" fontId="10" fillId="0" borderId="5" xfId="0" applyFont="1" applyBorder="1" applyAlignment="1">
      <alignment horizontal="center" vertical="top" wrapText="1"/>
    </xf>
    <xf numFmtId="0" fontId="10" fillId="0" borderId="7" xfId="0" applyFont="1" applyBorder="1" applyAlignment="1">
      <alignment horizontal="center" vertical="top" wrapText="1"/>
    </xf>
    <xf numFmtId="14" fontId="5" fillId="0" borderId="18" xfId="0" applyNumberFormat="1" applyFont="1" applyBorder="1" applyAlignment="1" applyProtection="1">
      <alignment horizontal="center" vertical="center"/>
      <protection locked="0"/>
    </xf>
    <xf numFmtId="14" fontId="5" fillId="0" borderId="19" xfId="0" applyNumberFormat="1" applyFont="1" applyBorder="1" applyAlignment="1" applyProtection="1">
      <alignment horizontal="center" vertical="center"/>
      <protection locked="0"/>
    </xf>
    <xf numFmtId="14" fontId="5" fillId="0" borderId="20" xfId="0" applyNumberFormat="1" applyFont="1" applyBorder="1" applyAlignment="1" applyProtection="1">
      <alignment horizontal="center" vertical="center"/>
      <protection locked="0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5" fillId="0" borderId="18" xfId="0" applyFont="1" applyBorder="1" applyAlignment="1" applyProtection="1">
      <alignment horizontal="center" vertical="center"/>
      <protection locked="0"/>
    </xf>
    <xf numFmtId="0" fontId="5" fillId="0" borderId="19" xfId="0" applyFont="1" applyBorder="1" applyAlignment="1" applyProtection="1">
      <alignment horizontal="center" vertical="center"/>
      <protection locked="0"/>
    </xf>
    <xf numFmtId="0" fontId="5" fillId="0" borderId="20" xfId="0" applyFont="1" applyBorder="1" applyAlignment="1" applyProtection="1">
      <alignment horizontal="center" vertical="center"/>
      <protection locked="0"/>
    </xf>
    <xf numFmtId="0" fontId="10" fillId="0" borderId="6" xfId="0" applyFont="1" applyBorder="1" applyAlignment="1">
      <alignment horizontal="center" vertical="top" wrapText="1"/>
    </xf>
    <xf numFmtId="0" fontId="10" fillId="0" borderId="8" xfId="0" applyFont="1" applyBorder="1" applyAlignment="1">
      <alignment horizontal="center" vertical="top" wrapText="1"/>
    </xf>
    <xf numFmtId="0" fontId="10" fillId="0" borderId="0" xfId="0" applyFont="1" applyAlignment="1">
      <alignment horizontal="center" vertical="top" wrapText="1"/>
    </xf>
    <xf numFmtId="0" fontId="10" fillId="0" borderId="10" xfId="0" applyFont="1" applyBorder="1" applyAlignment="1">
      <alignment horizontal="center" vertical="top" wrapText="1"/>
    </xf>
    <xf numFmtId="0" fontId="10" fillId="0" borderId="12" xfId="0" applyFont="1" applyBorder="1" applyAlignment="1">
      <alignment horizontal="center" vertical="top" wrapText="1"/>
    </xf>
    <xf numFmtId="0" fontId="10" fillId="0" borderId="13" xfId="0" applyFont="1" applyBorder="1" applyAlignment="1">
      <alignment horizontal="center" vertical="top" wrapText="1"/>
    </xf>
    <xf numFmtId="0" fontId="10" fillId="0" borderId="14" xfId="0" applyFont="1" applyBorder="1" applyAlignment="1">
      <alignment horizontal="center" vertical="top" wrapText="1"/>
    </xf>
    <xf numFmtId="0" fontId="8" fillId="0" borderId="1" xfId="0" applyFont="1" applyBorder="1" applyAlignment="1" applyProtection="1">
      <alignment horizontal="center" vertical="center" wrapText="1"/>
      <protection locked="0"/>
    </xf>
    <xf numFmtId="14" fontId="11" fillId="0" borderId="15" xfId="0" applyNumberFormat="1" applyFont="1" applyBorder="1" applyAlignment="1" applyProtection="1">
      <alignment horizontal="center" vertical="center" wrapText="1"/>
      <protection locked="0"/>
    </xf>
    <xf numFmtId="14" fontId="11" fillId="0" borderId="17" xfId="0" applyNumberFormat="1" applyFont="1" applyBorder="1" applyAlignment="1" applyProtection="1">
      <alignment horizontal="center" vertical="center" wrapText="1"/>
      <protection locked="0"/>
    </xf>
    <xf numFmtId="0" fontId="6" fillId="9" borderId="12" xfId="0" applyFont="1" applyFill="1" applyBorder="1" applyAlignment="1">
      <alignment horizontal="center" vertical="center" wrapText="1"/>
    </xf>
    <xf numFmtId="0" fontId="6" fillId="9" borderId="1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16391A-FC01-446B-BFCC-00DB4A7688D2}">
  <sheetPr>
    <pageSetUpPr fitToPage="1"/>
  </sheetPr>
  <dimension ref="A1:AE67"/>
  <sheetViews>
    <sheetView showGridLines="0" tabSelected="1" zoomScale="80" zoomScaleNormal="80" workbookViewId="0">
      <selection activeCell="C3" sqref="C3:F3"/>
    </sheetView>
  </sheetViews>
  <sheetFormatPr defaultColWidth="9.1796875" defaultRowHeight="14.5" zeroHeight="1" x14ac:dyDescent="0.35"/>
  <cols>
    <col min="1" max="1" width="8.7265625" style="1" customWidth="1"/>
    <col min="2" max="4" width="16.7265625" customWidth="1"/>
    <col min="5" max="7" width="16.7265625" style="2" customWidth="1"/>
    <col min="8" max="16" width="16.7265625" customWidth="1"/>
    <col min="17" max="17" width="16.7265625" style="2" customWidth="1"/>
    <col min="18" max="18" width="16.7265625" customWidth="1"/>
    <col min="19" max="19" width="9.1796875" customWidth="1"/>
    <col min="20" max="27" width="9.1796875" hidden="1" customWidth="1"/>
    <col min="28" max="28" width="52.54296875" hidden="1" customWidth="1"/>
    <col min="29" max="31" width="9.1796875" hidden="1" customWidth="1"/>
    <col min="32" max="45" width="9.1796875" customWidth="1"/>
  </cols>
  <sheetData>
    <row r="1" spans="1:30" ht="40" customHeight="1" x14ac:dyDescent="0.35">
      <c r="A1" s="80" t="s">
        <v>51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</row>
    <row r="2" spans="1:30" x14ac:dyDescent="0.35"/>
    <row r="3" spans="1:30" ht="30" customHeight="1" x14ac:dyDescent="0.35">
      <c r="A3" s="87" t="s">
        <v>0</v>
      </c>
      <c r="B3" s="88"/>
      <c r="C3" s="107"/>
      <c r="D3" s="108"/>
      <c r="E3" s="108"/>
      <c r="F3" s="109"/>
      <c r="G3" s="42"/>
      <c r="H3" s="87" t="s">
        <v>1</v>
      </c>
      <c r="I3" s="88"/>
      <c r="J3" s="100"/>
      <c r="K3" s="101"/>
      <c r="L3" s="101"/>
      <c r="M3" s="102"/>
      <c r="O3" s="105" t="s">
        <v>2</v>
      </c>
      <c r="P3" s="106"/>
      <c r="Q3" s="103">
        <f>SUM(O8:O47)+SUM(L64:O64)-40</f>
        <v>460</v>
      </c>
      <c r="R3" s="104"/>
    </row>
    <row r="4" spans="1:30" x14ac:dyDescent="0.35"/>
    <row r="5" spans="1:30" s="3" customFormat="1" ht="51" customHeight="1" x14ac:dyDescent="0.35">
      <c r="A5" s="95" t="s">
        <v>3</v>
      </c>
      <c r="B5" s="98" t="s">
        <v>4</v>
      </c>
      <c r="C5" s="99"/>
      <c r="D5" s="27" t="s">
        <v>5</v>
      </c>
      <c r="E5" s="98" t="s">
        <v>50</v>
      </c>
      <c r="F5" s="99"/>
      <c r="G5" s="27" t="s">
        <v>6</v>
      </c>
      <c r="H5" s="26" t="s">
        <v>7</v>
      </c>
      <c r="I5" s="26" t="s">
        <v>8</v>
      </c>
      <c r="J5" s="27" t="s">
        <v>9</v>
      </c>
      <c r="K5" s="27" t="s">
        <v>10</v>
      </c>
      <c r="L5" s="25" t="s">
        <v>11</v>
      </c>
      <c r="M5" s="81" t="s">
        <v>12</v>
      </c>
      <c r="N5" s="82"/>
      <c r="O5" s="95" t="s">
        <v>13</v>
      </c>
      <c r="P5" s="98" t="s">
        <v>14</v>
      </c>
      <c r="Q5" s="110"/>
      <c r="R5" s="99"/>
      <c r="T5" s="4" t="s">
        <v>8</v>
      </c>
      <c r="U5" s="5" t="s">
        <v>15</v>
      </c>
      <c r="V5" s="5" t="s">
        <v>16</v>
      </c>
      <c r="W5" s="6" t="s">
        <v>17</v>
      </c>
      <c r="X5" s="20" t="s">
        <v>18</v>
      </c>
      <c r="Y5" s="20" t="s">
        <v>19</v>
      </c>
    </row>
    <row r="6" spans="1:30" s="3" customFormat="1" ht="21.75" customHeight="1" x14ac:dyDescent="0.35">
      <c r="A6" s="96"/>
      <c r="B6" s="83" t="s">
        <v>20</v>
      </c>
      <c r="C6" s="85" t="s">
        <v>21</v>
      </c>
      <c r="D6" s="89">
        <v>12345678</v>
      </c>
      <c r="E6" s="83" t="s">
        <v>22</v>
      </c>
      <c r="F6" s="85"/>
      <c r="G6" s="89" t="s">
        <v>23</v>
      </c>
      <c r="H6" s="91">
        <v>46387</v>
      </c>
      <c r="I6" s="93" t="s">
        <v>24</v>
      </c>
      <c r="J6" s="18" t="s">
        <v>25</v>
      </c>
      <c r="K6" s="18" t="s">
        <v>25</v>
      </c>
      <c r="L6" s="18" t="s">
        <v>24</v>
      </c>
      <c r="N6" s="41"/>
      <c r="O6" s="96"/>
      <c r="P6" s="111"/>
      <c r="Q6" s="112"/>
      <c r="R6" s="113"/>
      <c r="T6" s="7"/>
      <c r="U6" s="8"/>
      <c r="V6" s="8"/>
      <c r="W6" s="9"/>
      <c r="X6" s="21"/>
      <c r="Y6" s="21"/>
    </row>
    <row r="7" spans="1:30" s="10" customFormat="1" ht="15" customHeight="1" x14ac:dyDescent="0.35">
      <c r="A7" s="97"/>
      <c r="B7" s="84"/>
      <c r="C7" s="86"/>
      <c r="D7" s="90"/>
      <c r="E7" s="84"/>
      <c r="F7" s="86"/>
      <c r="G7" s="90"/>
      <c r="H7" s="92"/>
      <c r="I7" s="94"/>
      <c r="J7" s="19" t="s">
        <v>26</v>
      </c>
      <c r="K7" s="19" t="s">
        <v>26</v>
      </c>
      <c r="L7" s="19" t="s">
        <v>27</v>
      </c>
      <c r="M7" s="120" t="s">
        <v>28</v>
      </c>
      <c r="N7" s="121"/>
      <c r="O7" s="97"/>
      <c r="P7" s="114"/>
      <c r="Q7" s="115"/>
      <c r="R7" s="116"/>
      <c r="Y7" s="22"/>
    </row>
    <row r="8" spans="1:30" s="3" customFormat="1" ht="23.15" customHeight="1" x14ac:dyDescent="0.35">
      <c r="A8" s="29">
        <v>1</v>
      </c>
      <c r="B8" s="39"/>
      <c r="C8" s="39"/>
      <c r="D8" s="49"/>
      <c r="E8" s="118"/>
      <c r="F8" s="119"/>
      <c r="G8" s="48"/>
      <c r="H8" s="28" t="str">
        <f>IF(G8="","",DATEDIF(G8,(H$6),"y"))</f>
        <v/>
      </c>
      <c r="I8" s="11">
        <f t="shared" ref="I8:I47" si="0">IF(B8="",12.5,10)</f>
        <v>12.5</v>
      </c>
      <c r="J8" s="38"/>
      <c r="K8" s="38"/>
      <c r="L8" s="39"/>
      <c r="M8" s="75"/>
      <c r="N8" s="76"/>
      <c r="O8" s="30">
        <f>IF(Y8&lt;1,0,Y8)</f>
        <v>12.5</v>
      </c>
      <c r="P8" s="117"/>
      <c r="Q8" s="117"/>
      <c r="R8" s="117"/>
      <c r="T8" s="3">
        <f>I8</f>
        <v>12.5</v>
      </c>
      <c r="U8" s="12">
        <f t="shared" ref="U8:U47" si="1">0-J8</f>
        <v>0</v>
      </c>
      <c r="V8" s="13">
        <f t="shared" ref="V8:V47" si="2">0-K8</f>
        <v>0</v>
      </c>
      <c r="W8" s="3">
        <f t="shared" ref="W8:W47" si="3">IF(L8="y",10,0)</f>
        <v>0</v>
      </c>
      <c r="X8" s="3">
        <f>IF(M8=$AB$17,8,0)</f>
        <v>0</v>
      </c>
      <c r="Y8" s="23">
        <f t="shared" ref="Y8:Y47" si="4">IF(B8="",12.5,SUM(T8:X8))</f>
        <v>12.5</v>
      </c>
    </row>
    <row r="9" spans="1:30" s="3" customFormat="1" ht="23.15" customHeight="1" x14ac:dyDescent="0.35">
      <c r="A9" s="29">
        <v>2</v>
      </c>
      <c r="B9" s="39"/>
      <c r="C9" s="39"/>
      <c r="D9" s="39"/>
      <c r="E9" s="118"/>
      <c r="F9" s="119"/>
      <c r="G9" s="40"/>
      <c r="H9" s="28" t="str">
        <f t="shared" ref="H9:H47" si="5">IF(G9="","",DATEDIF(G9,(H$6),"y"))</f>
        <v/>
      </c>
      <c r="I9" s="11">
        <f t="shared" si="0"/>
        <v>12.5</v>
      </c>
      <c r="J9" s="38"/>
      <c r="K9" s="38"/>
      <c r="L9" s="39"/>
      <c r="M9" s="75"/>
      <c r="N9" s="76"/>
      <c r="O9" s="30">
        <f t="shared" ref="O9:O30" si="6">IF(Y9&lt;1,0,Y9)</f>
        <v>12.5</v>
      </c>
      <c r="P9" s="117"/>
      <c r="Q9" s="117"/>
      <c r="R9" s="117"/>
      <c r="T9" s="3">
        <f t="shared" ref="T9:T47" si="7">I9</f>
        <v>12.5</v>
      </c>
      <c r="U9" s="12">
        <f t="shared" si="1"/>
        <v>0</v>
      </c>
      <c r="V9" s="13">
        <f t="shared" si="2"/>
        <v>0</v>
      </c>
      <c r="W9" s="3">
        <f t="shared" si="3"/>
        <v>0</v>
      </c>
      <c r="X9" s="3">
        <f t="shared" ref="X9:X47" si="8">IF(M9=$AB$17,8,0)</f>
        <v>0</v>
      </c>
      <c r="Y9" s="23">
        <f t="shared" si="4"/>
        <v>12.5</v>
      </c>
    </row>
    <row r="10" spans="1:30" s="3" customFormat="1" ht="23.15" customHeight="1" x14ac:dyDescent="0.35">
      <c r="A10" s="29">
        <v>3</v>
      </c>
      <c r="B10" s="39"/>
      <c r="C10" s="39"/>
      <c r="D10" s="39"/>
      <c r="E10" s="118"/>
      <c r="F10" s="119"/>
      <c r="G10" s="40"/>
      <c r="H10" s="28" t="str">
        <f t="shared" si="5"/>
        <v/>
      </c>
      <c r="I10" s="11">
        <f t="shared" si="0"/>
        <v>12.5</v>
      </c>
      <c r="J10" s="38"/>
      <c r="K10" s="38"/>
      <c r="L10" s="39"/>
      <c r="M10" s="75"/>
      <c r="N10" s="76"/>
      <c r="O10" s="30">
        <f t="shared" si="6"/>
        <v>12.5</v>
      </c>
      <c r="P10" s="117"/>
      <c r="Q10" s="117"/>
      <c r="R10" s="117"/>
      <c r="T10" s="3">
        <f t="shared" si="7"/>
        <v>12.5</v>
      </c>
      <c r="U10" s="12">
        <f t="shared" si="1"/>
        <v>0</v>
      </c>
      <c r="V10" s="13">
        <f t="shared" si="2"/>
        <v>0</v>
      </c>
      <c r="W10" s="3">
        <f t="shared" si="3"/>
        <v>0</v>
      </c>
      <c r="X10" s="3">
        <f t="shared" si="8"/>
        <v>0</v>
      </c>
      <c r="Y10" s="23">
        <f t="shared" si="4"/>
        <v>12.5</v>
      </c>
    </row>
    <row r="11" spans="1:30" s="3" customFormat="1" ht="23.15" customHeight="1" x14ac:dyDescent="0.35">
      <c r="A11" s="29">
        <v>4</v>
      </c>
      <c r="B11" s="39"/>
      <c r="C11" s="39"/>
      <c r="D11" s="39"/>
      <c r="E11" s="118"/>
      <c r="F11" s="119"/>
      <c r="G11" s="40"/>
      <c r="H11" s="28" t="str">
        <f t="shared" si="5"/>
        <v/>
      </c>
      <c r="I11" s="11">
        <f t="shared" si="0"/>
        <v>12.5</v>
      </c>
      <c r="J11" s="38"/>
      <c r="K11" s="38"/>
      <c r="L11" s="39"/>
      <c r="M11" s="75"/>
      <c r="N11" s="76"/>
      <c r="O11" s="30">
        <f t="shared" si="6"/>
        <v>12.5</v>
      </c>
      <c r="P11" s="117"/>
      <c r="Q11" s="117"/>
      <c r="R11" s="117"/>
      <c r="T11" s="3">
        <f t="shared" si="7"/>
        <v>12.5</v>
      </c>
      <c r="U11" s="12">
        <f t="shared" si="1"/>
        <v>0</v>
      </c>
      <c r="V11" s="13">
        <f t="shared" si="2"/>
        <v>0</v>
      </c>
      <c r="W11" s="3">
        <f t="shared" si="3"/>
        <v>0</v>
      </c>
      <c r="X11" s="3">
        <f t="shared" si="8"/>
        <v>0</v>
      </c>
      <c r="Y11" s="23">
        <f t="shared" si="4"/>
        <v>12.5</v>
      </c>
    </row>
    <row r="12" spans="1:30" s="3" customFormat="1" ht="23.15" customHeight="1" x14ac:dyDescent="0.35">
      <c r="A12" s="29">
        <v>5</v>
      </c>
      <c r="B12" s="39"/>
      <c r="C12" s="39"/>
      <c r="D12" s="39"/>
      <c r="E12" s="118"/>
      <c r="F12" s="119"/>
      <c r="G12" s="40"/>
      <c r="H12" s="28" t="str">
        <f t="shared" si="5"/>
        <v/>
      </c>
      <c r="I12" s="11">
        <f t="shared" si="0"/>
        <v>12.5</v>
      </c>
      <c r="J12" s="38"/>
      <c r="K12" s="38"/>
      <c r="L12" s="39"/>
      <c r="M12" s="75"/>
      <c r="N12" s="76"/>
      <c r="O12" s="30">
        <f t="shared" si="6"/>
        <v>12.5</v>
      </c>
      <c r="P12" s="117"/>
      <c r="Q12" s="117"/>
      <c r="R12" s="117"/>
      <c r="T12" s="3">
        <f t="shared" si="7"/>
        <v>12.5</v>
      </c>
      <c r="U12" s="12">
        <f t="shared" si="1"/>
        <v>0</v>
      </c>
      <c r="V12" s="13">
        <f t="shared" si="2"/>
        <v>0</v>
      </c>
      <c r="W12" s="3">
        <f t="shared" si="3"/>
        <v>0</v>
      </c>
      <c r="X12" s="3">
        <f t="shared" si="8"/>
        <v>0</v>
      </c>
      <c r="Y12" s="23">
        <f t="shared" si="4"/>
        <v>12.5</v>
      </c>
      <c r="AB12"/>
      <c r="AC12"/>
      <c r="AD12"/>
    </row>
    <row r="13" spans="1:30" s="3" customFormat="1" ht="23.15" customHeight="1" x14ac:dyDescent="0.35">
      <c r="A13" s="29">
        <v>6</v>
      </c>
      <c r="B13" s="39"/>
      <c r="C13" s="39"/>
      <c r="D13" s="39"/>
      <c r="E13" s="118"/>
      <c r="F13" s="119"/>
      <c r="G13" s="40"/>
      <c r="H13" s="28" t="str">
        <f t="shared" si="5"/>
        <v/>
      </c>
      <c r="I13" s="11">
        <f t="shared" si="0"/>
        <v>12.5</v>
      </c>
      <c r="J13" s="38"/>
      <c r="K13" s="38"/>
      <c r="L13" s="39"/>
      <c r="M13" s="75"/>
      <c r="N13" s="76"/>
      <c r="O13" s="30">
        <f t="shared" si="6"/>
        <v>12.5</v>
      </c>
      <c r="P13" s="117"/>
      <c r="Q13" s="117"/>
      <c r="R13" s="117"/>
      <c r="T13" s="3">
        <f t="shared" si="7"/>
        <v>12.5</v>
      </c>
      <c r="U13" s="12">
        <f t="shared" si="1"/>
        <v>0</v>
      </c>
      <c r="V13" s="13">
        <f t="shared" si="2"/>
        <v>0</v>
      </c>
      <c r="W13" s="3">
        <f t="shared" si="3"/>
        <v>0</v>
      </c>
      <c r="X13" s="3">
        <f t="shared" si="8"/>
        <v>0</v>
      </c>
      <c r="Y13" s="23">
        <f t="shared" si="4"/>
        <v>12.5</v>
      </c>
      <c r="AB13"/>
      <c r="AD13"/>
    </row>
    <row r="14" spans="1:30" s="3" customFormat="1" ht="23.15" customHeight="1" x14ac:dyDescent="0.35">
      <c r="A14" s="29">
        <v>7</v>
      </c>
      <c r="B14" s="39"/>
      <c r="C14" s="39"/>
      <c r="D14" s="39"/>
      <c r="E14" s="118"/>
      <c r="F14" s="119"/>
      <c r="G14" s="40"/>
      <c r="H14" s="28" t="str">
        <f t="shared" si="5"/>
        <v/>
      </c>
      <c r="I14" s="11">
        <f t="shared" si="0"/>
        <v>12.5</v>
      </c>
      <c r="J14" s="38"/>
      <c r="K14" s="38"/>
      <c r="L14" s="39"/>
      <c r="M14" s="75"/>
      <c r="N14" s="76"/>
      <c r="O14" s="30">
        <f t="shared" si="6"/>
        <v>12.5</v>
      </c>
      <c r="P14" s="117"/>
      <c r="Q14" s="117"/>
      <c r="R14" s="117"/>
      <c r="T14" s="3">
        <f t="shared" si="7"/>
        <v>12.5</v>
      </c>
      <c r="U14" s="12">
        <f t="shared" si="1"/>
        <v>0</v>
      </c>
      <c r="V14" s="13">
        <f t="shared" si="2"/>
        <v>0</v>
      </c>
      <c r="W14" s="3">
        <f t="shared" si="3"/>
        <v>0</v>
      </c>
      <c r="X14" s="3">
        <f t="shared" si="8"/>
        <v>0</v>
      </c>
      <c r="Y14" s="23">
        <f t="shared" si="4"/>
        <v>12.5</v>
      </c>
      <c r="AB14"/>
      <c r="AD14"/>
    </row>
    <row r="15" spans="1:30" s="3" customFormat="1" ht="23.15" customHeight="1" x14ac:dyDescent="0.35">
      <c r="A15" s="29">
        <v>8</v>
      </c>
      <c r="B15" s="39"/>
      <c r="C15" s="39"/>
      <c r="D15" s="39"/>
      <c r="E15" s="118"/>
      <c r="F15" s="119"/>
      <c r="G15" s="40"/>
      <c r="H15" s="28" t="str">
        <f t="shared" si="5"/>
        <v/>
      </c>
      <c r="I15" s="11">
        <f t="shared" si="0"/>
        <v>12.5</v>
      </c>
      <c r="J15" s="38"/>
      <c r="K15" s="38"/>
      <c r="L15" s="39"/>
      <c r="M15" s="75"/>
      <c r="N15" s="76"/>
      <c r="O15" s="30">
        <f t="shared" si="6"/>
        <v>12.5</v>
      </c>
      <c r="P15" s="117"/>
      <c r="Q15" s="117"/>
      <c r="R15" s="117"/>
      <c r="T15" s="3">
        <f t="shared" si="7"/>
        <v>12.5</v>
      </c>
      <c r="U15" s="12">
        <f t="shared" si="1"/>
        <v>0</v>
      </c>
      <c r="V15" s="13">
        <f t="shared" si="2"/>
        <v>0</v>
      </c>
      <c r="W15" s="3">
        <f t="shared" si="3"/>
        <v>0</v>
      </c>
      <c r="X15" s="3">
        <f t="shared" si="8"/>
        <v>0</v>
      </c>
      <c r="Y15" s="23">
        <f t="shared" si="4"/>
        <v>12.5</v>
      </c>
      <c r="AB15"/>
      <c r="AC15"/>
      <c r="AD15"/>
    </row>
    <row r="16" spans="1:30" s="3" customFormat="1" ht="23.15" customHeight="1" x14ac:dyDescent="0.35">
      <c r="A16" s="29">
        <v>9</v>
      </c>
      <c r="B16" s="39"/>
      <c r="C16" s="39"/>
      <c r="D16" s="39"/>
      <c r="E16" s="118"/>
      <c r="F16" s="119"/>
      <c r="G16" s="40"/>
      <c r="H16" s="28" t="str">
        <f t="shared" si="5"/>
        <v/>
      </c>
      <c r="I16" s="11">
        <f t="shared" si="0"/>
        <v>12.5</v>
      </c>
      <c r="J16" s="38"/>
      <c r="K16" s="38"/>
      <c r="L16" s="39"/>
      <c r="M16" s="75"/>
      <c r="N16" s="76"/>
      <c r="O16" s="30">
        <f t="shared" si="6"/>
        <v>12.5</v>
      </c>
      <c r="P16" s="117"/>
      <c r="Q16" s="117"/>
      <c r="R16" s="117"/>
      <c r="T16" s="3">
        <f t="shared" si="7"/>
        <v>12.5</v>
      </c>
      <c r="U16" s="12">
        <f t="shared" si="1"/>
        <v>0</v>
      </c>
      <c r="V16" s="13">
        <f t="shared" si="2"/>
        <v>0</v>
      </c>
      <c r="W16" s="3">
        <f t="shared" si="3"/>
        <v>0</v>
      </c>
      <c r="X16" s="3">
        <f t="shared" si="8"/>
        <v>0</v>
      </c>
      <c r="Y16" s="23">
        <f t="shared" si="4"/>
        <v>12.5</v>
      </c>
      <c r="AB16"/>
      <c r="AC16"/>
    </row>
    <row r="17" spans="1:30" s="3" customFormat="1" ht="23.15" customHeight="1" x14ac:dyDescent="0.35">
      <c r="A17" s="29">
        <v>10</v>
      </c>
      <c r="B17" s="39"/>
      <c r="C17" s="39"/>
      <c r="D17" s="39"/>
      <c r="E17" s="118"/>
      <c r="F17" s="119"/>
      <c r="G17" s="40"/>
      <c r="H17" s="28" t="str">
        <f t="shared" si="5"/>
        <v/>
      </c>
      <c r="I17" s="11">
        <f t="shared" si="0"/>
        <v>12.5</v>
      </c>
      <c r="J17" s="38"/>
      <c r="K17" s="38"/>
      <c r="L17" s="39"/>
      <c r="M17" s="75"/>
      <c r="N17" s="76"/>
      <c r="O17" s="30">
        <f t="shared" si="6"/>
        <v>12.5</v>
      </c>
      <c r="P17" s="117"/>
      <c r="Q17" s="117"/>
      <c r="R17" s="117"/>
      <c r="T17" s="3">
        <f t="shared" si="7"/>
        <v>12.5</v>
      </c>
      <c r="U17" s="12">
        <f t="shared" si="1"/>
        <v>0</v>
      </c>
      <c r="V17" s="13">
        <f t="shared" si="2"/>
        <v>0</v>
      </c>
      <c r="W17" s="3">
        <f t="shared" si="3"/>
        <v>0</v>
      </c>
      <c r="X17" s="3">
        <f t="shared" si="8"/>
        <v>0</v>
      </c>
      <c r="Y17" s="23">
        <f t="shared" si="4"/>
        <v>12.5</v>
      </c>
      <c r="AB17" s="24" t="s">
        <v>29</v>
      </c>
      <c r="AC17" s="3">
        <f>COUNTIF($M$8:$N$47,AB17)</f>
        <v>0</v>
      </c>
    </row>
    <row r="18" spans="1:30" s="3" customFormat="1" ht="23.15" customHeight="1" x14ac:dyDescent="0.35">
      <c r="A18" s="29">
        <v>11</v>
      </c>
      <c r="B18" s="39"/>
      <c r="C18" s="39"/>
      <c r="D18" s="39"/>
      <c r="E18" s="118"/>
      <c r="F18" s="119"/>
      <c r="G18" s="40"/>
      <c r="H18" s="28" t="str">
        <f t="shared" si="5"/>
        <v/>
      </c>
      <c r="I18" s="11">
        <f t="shared" si="0"/>
        <v>12.5</v>
      </c>
      <c r="J18" s="38"/>
      <c r="K18" s="38"/>
      <c r="L18" s="39"/>
      <c r="M18" s="75"/>
      <c r="N18" s="76"/>
      <c r="O18" s="30">
        <f t="shared" si="6"/>
        <v>12.5</v>
      </c>
      <c r="P18" s="117"/>
      <c r="Q18" s="117"/>
      <c r="R18" s="117"/>
      <c r="T18" s="3">
        <f t="shared" si="7"/>
        <v>12.5</v>
      </c>
      <c r="U18" s="12">
        <f t="shared" si="1"/>
        <v>0</v>
      </c>
      <c r="V18" s="13">
        <f t="shared" si="2"/>
        <v>0</v>
      </c>
      <c r="W18" s="3">
        <f t="shared" si="3"/>
        <v>0</v>
      </c>
      <c r="X18" s="3">
        <f t="shared" si="8"/>
        <v>0</v>
      </c>
      <c r="Y18" s="23">
        <f t="shared" si="4"/>
        <v>12.5</v>
      </c>
      <c r="AB18" s="24" t="s">
        <v>30</v>
      </c>
      <c r="AC18" s="3">
        <f>COUNTIF($M$8:$N$47,AB18)</f>
        <v>0</v>
      </c>
      <c r="AD18" s="10"/>
    </row>
    <row r="19" spans="1:30" s="3" customFormat="1" ht="23.15" customHeight="1" x14ac:dyDescent="0.35">
      <c r="A19" s="29">
        <v>12</v>
      </c>
      <c r="B19" s="39"/>
      <c r="C19" s="39"/>
      <c r="D19" s="39"/>
      <c r="E19" s="118"/>
      <c r="F19" s="119"/>
      <c r="G19" s="40"/>
      <c r="H19" s="28" t="str">
        <f t="shared" si="5"/>
        <v/>
      </c>
      <c r="I19" s="11">
        <f t="shared" si="0"/>
        <v>12.5</v>
      </c>
      <c r="J19" s="38"/>
      <c r="K19" s="38"/>
      <c r="L19" s="39"/>
      <c r="M19" s="75"/>
      <c r="N19" s="76"/>
      <c r="O19" s="30">
        <f t="shared" si="6"/>
        <v>12.5</v>
      </c>
      <c r="P19" s="117"/>
      <c r="Q19" s="117"/>
      <c r="R19" s="117"/>
      <c r="T19" s="3">
        <f t="shared" si="7"/>
        <v>12.5</v>
      </c>
      <c r="U19" s="12">
        <f t="shared" si="1"/>
        <v>0</v>
      </c>
      <c r="V19" s="13">
        <f t="shared" si="2"/>
        <v>0</v>
      </c>
      <c r="W19" s="3">
        <f t="shared" si="3"/>
        <v>0</v>
      </c>
      <c r="X19" s="3">
        <f t="shared" si="8"/>
        <v>0</v>
      </c>
      <c r="Y19" s="23">
        <f t="shared" si="4"/>
        <v>12.5</v>
      </c>
    </row>
    <row r="20" spans="1:30" s="3" customFormat="1" ht="23.15" customHeight="1" x14ac:dyDescent="0.35">
      <c r="A20" s="29">
        <v>13</v>
      </c>
      <c r="B20" s="39"/>
      <c r="C20" s="39"/>
      <c r="D20" s="39"/>
      <c r="E20" s="118"/>
      <c r="F20" s="119"/>
      <c r="G20" s="40"/>
      <c r="H20" s="28" t="str">
        <f t="shared" si="5"/>
        <v/>
      </c>
      <c r="I20" s="11">
        <f t="shared" si="0"/>
        <v>12.5</v>
      </c>
      <c r="J20" s="38"/>
      <c r="K20" s="38"/>
      <c r="L20" s="39"/>
      <c r="M20" s="75"/>
      <c r="N20" s="76"/>
      <c r="O20" s="30">
        <f t="shared" si="6"/>
        <v>12.5</v>
      </c>
      <c r="P20" s="117"/>
      <c r="Q20" s="117"/>
      <c r="R20" s="117"/>
      <c r="T20" s="3">
        <f t="shared" si="7"/>
        <v>12.5</v>
      </c>
      <c r="U20" s="12">
        <f t="shared" si="1"/>
        <v>0</v>
      </c>
      <c r="V20" s="13">
        <f t="shared" si="2"/>
        <v>0</v>
      </c>
      <c r="W20" s="3">
        <f t="shared" si="3"/>
        <v>0</v>
      </c>
      <c r="X20" s="3">
        <f t="shared" si="8"/>
        <v>0</v>
      </c>
      <c r="Y20" s="23">
        <f t="shared" si="4"/>
        <v>12.5</v>
      </c>
    </row>
    <row r="21" spans="1:30" s="3" customFormat="1" ht="23.15" customHeight="1" x14ac:dyDescent="0.35">
      <c r="A21" s="29">
        <v>14</v>
      </c>
      <c r="B21" s="39"/>
      <c r="C21" s="39"/>
      <c r="D21" s="39"/>
      <c r="E21" s="118"/>
      <c r="F21" s="119"/>
      <c r="G21" s="40"/>
      <c r="H21" s="28" t="str">
        <f t="shared" si="5"/>
        <v/>
      </c>
      <c r="I21" s="11">
        <f t="shared" si="0"/>
        <v>12.5</v>
      </c>
      <c r="J21" s="38"/>
      <c r="K21" s="38"/>
      <c r="L21" s="39"/>
      <c r="M21" s="75"/>
      <c r="N21" s="76"/>
      <c r="O21" s="30">
        <f t="shared" si="6"/>
        <v>12.5</v>
      </c>
      <c r="P21" s="117"/>
      <c r="Q21" s="117"/>
      <c r="R21" s="117"/>
      <c r="T21" s="3">
        <f t="shared" si="7"/>
        <v>12.5</v>
      </c>
      <c r="U21" s="12">
        <f t="shared" si="1"/>
        <v>0</v>
      </c>
      <c r="V21" s="13">
        <f t="shared" si="2"/>
        <v>0</v>
      </c>
      <c r="W21" s="3">
        <f t="shared" si="3"/>
        <v>0</v>
      </c>
      <c r="X21" s="3">
        <f t="shared" si="8"/>
        <v>0</v>
      </c>
      <c r="Y21" s="23">
        <f t="shared" si="4"/>
        <v>12.5</v>
      </c>
    </row>
    <row r="22" spans="1:30" s="3" customFormat="1" ht="23.15" customHeight="1" x14ac:dyDescent="0.35">
      <c r="A22" s="29">
        <v>15</v>
      </c>
      <c r="B22" s="39"/>
      <c r="C22" s="39"/>
      <c r="D22" s="39"/>
      <c r="E22" s="118"/>
      <c r="F22" s="119"/>
      <c r="G22" s="40"/>
      <c r="H22" s="28" t="str">
        <f t="shared" si="5"/>
        <v/>
      </c>
      <c r="I22" s="11">
        <f t="shared" si="0"/>
        <v>12.5</v>
      </c>
      <c r="J22" s="38"/>
      <c r="K22" s="38"/>
      <c r="L22" s="39"/>
      <c r="M22" s="75"/>
      <c r="N22" s="76"/>
      <c r="O22" s="30">
        <f t="shared" si="6"/>
        <v>12.5</v>
      </c>
      <c r="P22" s="117"/>
      <c r="Q22" s="117"/>
      <c r="R22" s="117"/>
      <c r="T22" s="3">
        <f t="shared" si="7"/>
        <v>12.5</v>
      </c>
      <c r="U22" s="12">
        <f t="shared" si="1"/>
        <v>0</v>
      </c>
      <c r="V22" s="13">
        <f t="shared" si="2"/>
        <v>0</v>
      </c>
      <c r="W22" s="3">
        <f t="shared" si="3"/>
        <v>0</v>
      </c>
      <c r="X22" s="3">
        <f t="shared" si="8"/>
        <v>0</v>
      </c>
      <c r="Y22" s="23">
        <f t="shared" si="4"/>
        <v>12.5</v>
      </c>
    </row>
    <row r="23" spans="1:30" s="3" customFormat="1" ht="23.15" customHeight="1" x14ac:dyDescent="0.35">
      <c r="A23" s="29">
        <v>16</v>
      </c>
      <c r="B23" s="39"/>
      <c r="C23" s="39"/>
      <c r="D23" s="39"/>
      <c r="E23" s="118"/>
      <c r="F23" s="119"/>
      <c r="G23" s="40"/>
      <c r="H23" s="28" t="str">
        <f t="shared" si="5"/>
        <v/>
      </c>
      <c r="I23" s="11">
        <f t="shared" si="0"/>
        <v>12.5</v>
      </c>
      <c r="J23" s="38"/>
      <c r="K23" s="38"/>
      <c r="L23" s="39"/>
      <c r="M23" s="75"/>
      <c r="N23" s="76"/>
      <c r="O23" s="30">
        <f t="shared" si="6"/>
        <v>12.5</v>
      </c>
      <c r="P23" s="117"/>
      <c r="Q23" s="117"/>
      <c r="R23" s="117"/>
      <c r="T23" s="3">
        <f t="shared" si="7"/>
        <v>12.5</v>
      </c>
      <c r="U23" s="12">
        <f t="shared" si="1"/>
        <v>0</v>
      </c>
      <c r="V23" s="13">
        <f t="shared" si="2"/>
        <v>0</v>
      </c>
      <c r="W23" s="3">
        <f t="shared" si="3"/>
        <v>0</v>
      </c>
      <c r="X23" s="3">
        <f t="shared" si="8"/>
        <v>0</v>
      </c>
      <c r="Y23" s="23">
        <f t="shared" si="4"/>
        <v>12.5</v>
      </c>
    </row>
    <row r="24" spans="1:30" s="3" customFormat="1" ht="23.15" customHeight="1" x14ac:dyDescent="0.35">
      <c r="A24" s="29">
        <v>17</v>
      </c>
      <c r="B24" s="39"/>
      <c r="C24" s="39"/>
      <c r="D24" s="39"/>
      <c r="E24" s="118"/>
      <c r="F24" s="119"/>
      <c r="G24" s="40"/>
      <c r="H24" s="28" t="str">
        <f t="shared" si="5"/>
        <v/>
      </c>
      <c r="I24" s="11">
        <f t="shared" si="0"/>
        <v>12.5</v>
      </c>
      <c r="J24" s="38"/>
      <c r="K24" s="38"/>
      <c r="L24" s="39"/>
      <c r="M24" s="75"/>
      <c r="N24" s="76"/>
      <c r="O24" s="30">
        <f t="shared" si="6"/>
        <v>12.5</v>
      </c>
      <c r="P24" s="117"/>
      <c r="Q24" s="117"/>
      <c r="R24" s="117"/>
      <c r="T24" s="3">
        <f t="shared" si="7"/>
        <v>12.5</v>
      </c>
      <c r="U24" s="12">
        <f t="shared" si="1"/>
        <v>0</v>
      </c>
      <c r="V24" s="13">
        <f t="shared" si="2"/>
        <v>0</v>
      </c>
      <c r="W24" s="3">
        <f t="shared" si="3"/>
        <v>0</v>
      </c>
      <c r="X24" s="3">
        <f t="shared" si="8"/>
        <v>0</v>
      </c>
      <c r="Y24" s="23">
        <f t="shared" si="4"/>
        <v>12.5</v>
      </c>
    </row>
    <row r="25" spans="1:30" s="3" customFormat="1" ht="23.15" customHeight="1" x14ac:dyDescent="0.35">
      <c r="A25" s="29">
        <v>18</v>
      </c>
      <c r="B25" s="39"/>
      <c r="C25" s="39"/>
      <c r="D25" s="39"/>
      <c r="E25" s="118"/>
      <c r="F25" s="119"/>
      <c r="G25" s="40"/>
      <c r="H25" s="28" t="str">
        <f t="shared" si="5"/>
        <v/>
      </c>
      <c r="I25" s="11">
        <f t="shared" si="0"/>
        <v>12.5</v>
      </c>
      <c r="J25" s="38"/>
      <c r="K25" s="38"/>
      <c r="L25" s="39"/>
      <c r="M25" s="75"/>
      <c r="N25" s="76"/>
      <c r="O25" s="30">
        <f t="shared" si="6"/>
        <v>12.5</v>
      </c>
      <c r="P25" s="117"/>
      <c r="Q25" s="117"/>
      <c r="R25" s="117"/>
      <c r="T25" s="3">
        <f t="shared" si="7"/>
        <v>12.5</v>
      </c>
      <c r="U25" s="12">
        <f t="shared" si="1"/>
        <v>0</v>
      </c>
      <c r="V25" s="13">
        <f t="shared" si="2"/>
        <v>0</v>
      </c>
      <c r="W25" s="3">
        <f t="shared" si="3"/>
        <v>0</v>
      </c>
      <c r="X25" s="3">
        <f t="shared" si="8"/>
        <v>0</v>
      </c>
      <c r="Y25" s="23">
        <f t="shared" si="4"/>
        <v>12.5</v>
      </c>
    </row>
    <row r="26" spans="1:30" s="3" customFormat="1" ht="23.15" customHeight="1" x14ac:dyDescent="0.35">
      <c r="A26" s="29">
        <v>19</v>
      </c>
      <c r="B26" s="39"/>
      <c r="C26" s="39"/>
      <c r="D26" s="39"/>
      <c r="E26" s="118"/>
      <c r="F26" s="119"/>
      <c r="G26" s="40"/>
      <c r="H26" s="28" t="str">
        <f t="shared" si="5"/>
        <v/>
      </c>
      <c r="I26" s="11">
        <f t="shared" si="0"/>
        <v>12.5</v>
      </c>
      <c r="J26" s="38"/>
      <c r="K26" s="38"/>
      <c r="L26" s="39"/>
      <c r="M26" s="75"/>
      <c r="N26" s="76"/>
      <c r="O26" s="30">
        <f t="shared" si="6"/>
        <v>12.5</v>
      </c>
      <c r="P26" s="117"/>
      <c r="Q26" s="117"/>
      <c r="R26" s="117"/>
      <c r="T26" s="3">
        <f t="shared" si="7"/>
        <v>12.5</v>
      </c>
      <c r="U26" s="12">
        <f t="shared" si="1"/>
        <v>0</v>
      </c>
      <c r="V26" s="13">
        <f t="shared" si="2"/>
        <v>0</v>
      </c>
      <c r="W26" s="3">
        <f t="shared" si="3"/>
        <v>0</v>
      </c>
      <c r="X26" s="3">
        <f t="shared" si="8"/>
        <v>0</v>
      </c>
      <c r="Y26" s="23">
        <f t="shared" si="4"/>
        <v>12.5</v>
      </c>
    </row>
    <row r="27" spans="1:30" s="3" customFormat="1" ht="23.15" customHeight="1" x14ac:dyDescent="0.35">
      <c r="A27" s="29">
        <v>20</v>
      </c>
      <c r="B27" s="39"/>
      <c r="C27" s="39"/>
      <c r="D27" s="39"/>
      <c r="E27" s="118"/>
      <c r="F27" s="119"/>
      <c r="G27" s="40"/>
      <c r="H27" s="28" t="str">
        <f t="shared" si="5"/>
        <v/>
      </c>
      <c r="I27" s="11">
        <f t="shared" si="0"/>
        <v>12.5</v>
      </c>
      <c r="J27" s="38"/>
      <c r="K27" s="38"/>
      <c r="L27" s="39"/>
      <c r="M27" s="75"/>
      <c r="N27" s="76"/>
      <c r="O27" s="30">
        <f t="shared" si="6"/>
        <v>12.5</v>
      </c>
      <c r="P27" s="117"/>
      <c r="Q27" s="117"/>
      <c r="R27" s="117"/>
      <c r="T27" s="3">
        <f t="shared" si="7"/>
        <v>12.5</v>
      </c>
      <c r="U27" s="12">
        <f t="shared" si="1"/>
        <v>0</v>
      </c>
      <c r="V27" s="13">
        <f t="shared" si="2"/>
        <v>0</v>
      </c>
      <c r="W27" s="3">
        <f t="shared" si="3"/>
        <v>0</v>
      </c>
      <c r="X27" s="3">
        <f t="shared" si="8"/>
        <v>0</v>
      </c>
      <c r="Y27" s="23">
        <f t="shared" si="4"/>
        <v>12.5</v>
      </c>
    </row>
    <row r="28" spans="1:30" s="3" customFormat="1" ht="23.15" customHeight="1" x14ac:dyDescent="0.35">
      <c r="A28" s="29">
        <v>21</v>
      </c>
      <c r="B28" s="39"/>
      <c r="C28" s="39"/>
      <c r="D28" s="39"/>
      <c r="E28" s="118"/>
      <c r="F28" s="119"/>
      <c r="G28" s="40"/>
      <c r="H28" s="28" t="str">
        <f>IF(G28="","",DATEDIF(G28,(H$6),"y"))</f>
        <v/>
      </c>
      <c r="I28" s="11">
        <f t="shared" si="0"/>
        <v>12.5</v>
      </c>
      <c r="J28" s="38"/>
      <c r="K28" s="38"/>
      <c r="L28" s="39"/>
      <c r="M28" s="75"/>
      <c r="N28" s="76"/>
      <c r="O28" s="30">
        <f t="shared" si="6"/>
        <v>12.5</v>
      </c>
      <c r="P28" s="117"/>
      <c r="Q28" s="117"/>
      <c r="R28" s="117"/>
      <c r="T28" s="3">
        <f t="shared" si="7"/>
        <v>12.5</v>
      </c>
      <c r="U28" s="12">
        <f t="shared" si="1"/>
        <v>0</v>
      </c>
      <c r="V28" s="13">
        <f t="shared" si="2"/>
        <v>0</v>
      </c>
      <c r="W28" s="3">
        <f t="shared" si="3"/>
        <v>0</v>
      </c>
      <c r="X28" s="3">
        <f t="shared" si="8"/>
        <v>0</v>
      </c>
      <c r="Y28" s="23">
        <f t="shared" si="4"/>
        <v>12.5</v>
      </c>
    </row>
    <row r="29" spans="1:30" s="3" customFormat="1" ht="23.15" customHeight="1" x14ac:dyDescent="0.35">
      <c r="A29" s="29">
        <v>22</v>
      </c>
      <c r="B29" s="39"/>
      <c r="C29" s="39"/>
      <c r="D29" s="39"/>
      <c r="E29" s="118"/>
      <c r="F29" s="119"/>
      <c r="G29" s="40"/>
      <c r="H29" s="28" t="str">
        <f t="shared" si="5"/>
        <v/>
      </c>
      <c r="I29" s="11">
        <f t="shared" si="0"/>
        <v>12.5</v>
      </c>
      <c r="J29" s="38"/>
      <c r="K29" s="38"/>
      <c r="L29" s="39"/>
      <c r="M29" s="75"/>
      <c r="N29" s="76"/>
      <c r="O29" s="30">
        <f t="shared" si="6"/>
        <v>12.5</v>
      </c>
      <c r="P29" s="117"/>
      <c r="Q29" s="117"/>
      <c r="R29" s="117"/>
      <c r="S29"/>
      <c r="T29" s="3">
        <f t="shared" si="7"/>
        <v>12.5</v>
      </c>
      <c r="U29" s="12">
        <f t="shared" si="1"/>
        <v>0</v>
      </c>
      <c r="V29" s="13">
        <f t="shared" si="2"/>
        <v>0</v>
      </c>
      <c r="W29" s="3">
        <f t="shared" si="3"/>
        <v>0</v>
      </c>
      <c r="X29" s="3">
        <f t="shared" si="8"/>
        <v>0</v>
      </c>
      <c r="Y29" s="23">
        <f t="shared" si="4"/>
        <v>12.5</v>
      </c>
    </row>
    <row r="30" spans="1:30" s="3" customFormat="1" ht="23.15" customHeight="1" x14ac:dyDescent="0.35">
      <c r="A30" s="29">
        <v>23</v>
      </c>
      <c r="B30" s="39"/>
      <c r="C30" s="39"/>
      <c r="D30" s="39"/>
      <c r="E30" s="118"/>
      <c r="F30" s="119"/>
      <c r="G30" s="40"/>
      <c r="H30" s="28" t="str">
        <f t="shared" si="5"/>
        <v/>
      </c>
      <c r="I30" s="11">
        <f t="shared" si="0"/>
        <v>12.5</v>
      </c>
      <c r="J30" s="38"/>
      <c r="K30" s="38"/>
      <c r="L30" s="39"/>
      <c r="M30" s="75"/>
      <c r="N30" s="76"/>
      <c r="O30" s="30">
        <f t="shared" si="6"/>
        <v>12.5</v>
      </c>
      <c r="P30" s="117"/>
      <c r="Q30" s="117"/>
      <c r="R30" s="117"/>
      <c r="T30" s="3">
        <f t="shared" si="7"/>
        <v>12.5</v>
      </c>
      <c r="U30" s="12">
        <f t="shared" si="1"/>
        <v>0</v>
      </c>
      <c r="V30" s="13">
        <f t="shared" si="2"/>
        <v>0</v>
      </c>
      <c r="W30" s="3">
        <f t="shared" si="3"/>
        <v>0</v>
      </c>
      <c r="X30" s="3">
        <f t="shared" si="8"/>
        <v>0</v>
      </c>
      <c r="Y30" s="23">
        <f t="shared" si="4"/>
        <v>12.5</v>
      </c>
      <c r="AB30"/>
      <c r="AC30"/>
      <c r="AD30"/>
    </row>
    <row r="31" spans="1:30" s="3" customFormat="1" ht="23.15" customHeight="1" x14ac:dyDescent="0.35">
      <c r="A31" s="29">
        <v>24</v>
      </c>
      <c r="B31" s="39"/>
      <c r="C31" s="39"/>
      <c r="D31" s="39"/>
      <c r="E31" s="118"/>
      <c r="F31" s="119"/>
      <c r="G31" s="40"/>
      <c r="H31" s="28" t="str">
        <f t="shared" si="5"/>
        <v/>
      </c>
      <c r="I31" s="11">
        <f t="shared" si="0"/>
        <v>12.5</v>
      </c>
      <c r="J31" s="38"/>
      <c r="K31" s="38"/>
      <c r="L31" s="39"/>
      <c r="M31" s="75"/>
      <c r="N31" s="76"/>
      <c r="O31" s="30">
        <f t="shared" ref="O31:O44" si="9">IF(Y31&lt;1,0,Y31)</f>
        <v>12.5</v>
      </c>
      <c r="P31" s="117"/>
      <c r="Q31" s="117"/>
      <c r="R31" s="117"/>
      <c r="T31" s="3">
        <f t="shared" si="7"/>
        <v>12.5</v>
      </c>
      <c r="U31" s="12">
        <f t="shared" si="1"/>
        <v>0</v>
      </c>
      <c r="V31" s="13">
        <f t="shared" si="2"/>
        <v>0</v>
      </c>
      <c r="W31" s="3">
        <f t="shared" si="3"/>
        <v>0</v>
      </c>
      <c r="X31" s="3">
        <f t="shared" si="8"/>
        <v>0</v>
      </c>
      <c r="Y31" s="23">
        <f t="shared" si="4"/>
        <v>12.5</v>
      </c>
      <c r="AB31"/>
      <c r="AC31"/>
      <c r="AD31"/>
    </row>
    <row r="32" spans="1:30" s="3" customFormat="1" ht="23.15" customHeight="1" x14ac:dyDescent="0.35">
      <c r="A32" s="29">
        <v>25</v>
      </c>
      <c r="B32" s="39"/>
      <c r="C32" s="39"/>
      <c r="D32" s="39"/>
      <c r="E32" s="118"/>
      <c r="F32" s="119"/>
      <c r="G32" s="40"/>
      <c r="H32" s="28" t="str">
        <f t="shared" si="5"/>
        <v/>
      </c>
      <c r="I32" s="11">
        <f t="shared" si="0"/>
        <v>12.5</v>
      </c>
      <c r="J32" s="38"/>
      <c r="K32" s="38"/>
      <c r="L32" s="39"/>
      <c r="M32" s="75"/>
      <c r="N32" s="76"/>
      <c r="O32" s="30">
        <f t="shared" si="9"/>
        <v>12.5</v>
      </c>
      <c r="P32" s="117"/>
      <c r="Q32" s="117"/>
      <c r="R32" s="117"/>
      <c r="T32" s="3">
        <f t="shared" si="7"/>
        <v>12.5</v>
      </c>
      <c r="U32" s="12">
        <f t="shared" si="1"/>
        <v>0</v>
      </c>
      <c r="V32" s="13">
        <f t="shared" si="2"/>
        <v>0</v>
      </c>
      <c r="W32" s="3">
        <f t="shared" si="3"/>
        <v>0</v>
      </c>
      <c r="X32" s="3">
        <f t="shared" si="8"/>
        <v>0</v>
      </c>
      <c r="Y32" s="23">
        <f t="shared" si="4"/>
        <v>12.5</v>
      </c>
      <c r="AB32"/>
      <c r="AC32"/>
      <c r="AD32"/>
    </row>
    <row r="33" spans="1:30" s="3" customFormat="1" ht="23.15" customHeight="1" x14ac:dyDescent="0.35">
      <c r="A33" s="29">
        <v>26</v>
      </c>
      <c r="B33" s="39"/>
      <c r="C33" s="39"/>
      <c r="D33" s="39"/>
      <c r="E33" s="118"/>
      <c r="F33" s="119"/>
      <c r="G33" s="40"/>
      <c r="H33" s="28" t="str">
        <f t="shared" si="5"/>
        <v/>
      </c>
      <c r="I33" s="11">
        <f t="shared" si="0"/>
        <v>12.5</v>
      </c>
      <c r="J33" s="38"/>
      <c r="K33" s="38"/>
      <c r="L33" s="39"/>
      <c r="M33" s="75"/>
      <c r="N33" s="76"/>
      <c r="O33" s="30">
        <f t="shared" si="9"/>
        <v>12.5</v>
      </c>
      <c r="P33" s="117"/>
      <c r="Q33" s="117"/>
      <c r="R33" s="117"/>
      <c r="T33" s="3">
        <f t="shared" si="7"/>
        <v>12.5</v>
      </c>
      <c r="U33" s="12">
        <f t="shared" si="1"/>
        <v>0</v>
      </c>
      <c r="V33" s="13">
        <f t="shared" si="2"/>
        <v>0</v>
      </c>
      <c r="W33" s="3">
        <f t="shared" si="3"/>
        <v>0</v>
      </c>
      <c r="X33" s="3">
        <f t="shared" si="8"/>
        <v>0</v>
      </c>
      <c r="Y33" s="23">
        <f t="shared" si="4"/>
        <v>12.5</v>
      </c>
      <c r="AB33"/>
      <c r="AC33"/>
      <c r="AD33"/>
    </row>
    <row r="34" spans="1:30" s="3" customFormat="1" ht="23.15" customHeight="1" x14ac:dyDescent="0.35">
      <c r="A34" s="29">
        <v>27</v>
      </c>
      <c r="B34" s="39"/>
      <c r="C34" s="39"/>
      <c r="D34" s="39"/>
      <c r="E34" s="118"/>
      <c r="F34" s="119"/>
      <c r="G34" s="40"/>
      <c r="H34" s="28" t="str">
        <f t="shared" si="5"/>
        <v/>
      </c>
      <c r="I34" s="11">
        <f t="shared" si="0"/>
        <v>12.5</v>
      </c>
      <c r="J34" s="38"/>
      <c r="K34" s="38"/>
      <c r="L34" s="39"/>
      <c r="M34" s="75"/>
      <c r="N34" s="76"/>
      <c r="O34" s="30">
        <f t="shared" si="9"/>
        <v>12.5</v>
      </c>
      <c r="P34" s="117"/>
      <c r="Q34" s="117"/>
      <c r="R34" s="117"/>
      <c r="T34" s="3">
        <f t="shared" si="7"/>
        <v>12.5</v>
      </c>
      <c r="U34" s="12">
        <f t="shared" si="1"/>
        <v>0</v>
      </c>
      <c r="V34" s="13">
        <f t="shared" si="2"/>
        <v>0</v>
      </c>
      <c r="W34" s="3">
        <f t="shared" si="3"/>
        <v>0</v>
      </c>
      <c r="X34" s="3">
        <f t="shared" si="8"/>
        <v>0</v>
      </c>
      <c r="Y34" s="23">
        <f t="shared" si="4"/>
        <v>12.5</v>
      </c>
      <c r="AB34"/>
      <c r="AC34"/>
      <c r="AD34"/>
    </row>
    <row r="35" spans="1:30" s="3" customFormat="1" ht="23.15" customHeight="1" x14ac:dyDescent="0.35">
      <c r="A35" s="29">
        <v>28</v>
      </c>
      <c r="B35" s="39"/>
      <c r="C35" s="39"/>
      <c r="D35" s="39"/>
      <c r="E35" s="118"/>
      <c r="F35" s="119"/>
      <c r="G35" s="40"/>
      <c r="H35" s="28" t="str">
        <f t="shared" si="5"/>
        <v/>
      </c>
      <c r="I35" s="11">
        <f t="shared" si="0"/>
        <v>12.5</v>
      </c>
      <c r="J35" s="38"/>
      <c r="K35" s="38"/>
      <c r="L35" s="39"/>
      <c r="M35" s="75"/>
      <c r="N35" s="76"/>
      <c r="O35" s="30">
        <f t="shared" si="9"/>
        <v>12.5</v>
      </c>
      <c r="P35" s="117"/>
      <c r="Q35" s="117"/>
      <c r="R35" s="117"/>
      <c r="T35" s="3">
        <f t="shared" si="7"/>
        <v>12.5</v>
      </c>
      <c r="U35" s="12">
        <f t="shared" si="1"/>
        <v>0</v>
      </c>
      <c r="V35" s="13">
        <f t="shared" si="2"/>
        <v>0</v>
      </c>
      <c r="W35" s="3">
        <f t="shared" si="3"/>
        <v>0</v>
      </c>
      <c r="X35" s="3">
        <f t="shared" si="8"/>
        <v>0</v>
      </c>
      <c r="Y35" s="23">
        <f t="shared" si="4"/>
        <v>12.5</v>
      </c>
    </row>
    <row r="36" spans="1:30" s="3" customFormat="1" ht="23.15" customHeight="1" x14ac:dyDescent="0.35">
      <c r="A36" s="29">
        <v>29</v>
      </c>
      <c r="B36" s="39"/>
      <c r="C36" s="39"/>
      <c r="D36" s="39"/>
      <c r="E36" s="118"/>
      <c r="F36" s="119"/>
      <c r="G36" s="40"/>
      <c r="H36" s="28" t="str">
        <f t="shared" si="5"/>
        <v/>
      </c>
      <c r="I36" s="11">
        <f t="shared" si="0"/>
        <v>12.5</v>
      </c>
      <c r="J36" s="38"/>
      <c r="K36" s="38"/>
      <c r="L36" s="39"/>
      <c r="M36" s="75"/>
      <c r="N36" s="76"/>
      <c r="O36" s="30">
        <f t="shared" si="9"/>
        <v>12.5</v>
      </c>
      <c r="P36" s="117"/>
      <c r="Q36" s="117"/>
      <c r="R36" s="117"/>
      <c r="T36" s="3">
        <f t="shared" si="7"/>
        <v>12.5</v>
      </c>
      <c r="U36" s="12">
        <f t="shared" si="1"/>
        <v>0</v>
      </c>
      <c r="V36" s="13">
        <f t="shared" si="2"/>
        <v>0</v>
      </c>
      <c r="W36" s="3">
        <f t="shared" si="3"/>
        <v>0</v>
      </c>
      <c r="X36" s="3">
        <f t="shared" si="8"/>
        <v>0</v>
      </c>
      <c r="Y36" s="23">
        <f t="shared" si="4"/>
        <v>12.5</v>
      </c>
    </row>
    <row r="37" spans="1:30" s="3" customFormat="1" ht="23.15" customHeight="1" x14ac:dyDescent="0.35">
      <c r="A37" s="29">
        <v>30</v>
      </c>
      <c r="B37" s="39"/>
      <c r="C37" s="39"/>
      <c r="D37" s="39"/>
      <c r="E37" s="118"/>
      <c r="F37" s="119"/>
      <c r="G37" s="40"/>
      <c r="H37" s="28" t="str">
        <f t="shared" si="5"/>
        <v/>
      </c>
      <c r="I37" s="11">
        <f t="shared" si="0"/>
        <v>12.5</v>
      </c>
      <c r="J37" s="38"/>
      <c r="K37" s="38"/>
      <c r="L37" s="39"/>
      <c r="M37" s="75"/>
      <c r="N37" s="76"/>
      <c r="O37" s="30">
        <f t="shared" si="9"/>
        <v>12.5</v>
      </c>
      <c r="P37" s="117"/>
      <c r="Q37" s="117"/>
      <c r="R37" s="117"/>
      <c r="T37" s="3">
        <f t="shared" si="7"/>
        <v>12.5</v>
      </c>
      <c r="U37" s="12">
        <f t="shared" si="1"/>
        <v>0</v>
      </c>
      <c r="V37" s="13">
        <f t="shared" si="2"/>
        <v>0</v>
      </c>
      <c r="W37" s="3">
        <f t="shared" si="3"/>
        <v>0</v>
      </c>
      <c r="X37" s="3">
        <f t="shared" si="8"/>
        <v>0</v>
      </c>
      <c r="Y37" s="23">
        <f t="shared" si="4"/>
        <v>12.5</v>
      </c>
    </row>
    <row r="38" spans="1:30" s="3" customFormat="1" ht="23.15" customHeight="1" x14ac:dyDescent="0.35">
      <c r="A38" s="29">
        <v>31</v>
      </c>
      <c r="B38" s="39"/>
      <c r="C38" s="39"/>
      <c r="D38" s="39"/>
      <c r="E38" s="118"/>
      <c r="F38" s="119"/>
      <c r="G38" s="40"/>
      <c r="H38" s="28" t="str">
        <f t="shared" si="5"/>
        <v/>
      </c>
      <c r="I38" s="11">
        <f t="shared" si="0"/>
        <v>12.5</v>
      </c>
      <c r="J38" s="38"/>
      <c r="K38" s="38"/>
      <c r="L38" s="39"/>
      <c r="M38" s="75"/>
      <c r="N38" s="76"/>
      <c r="O38" s="30">
        <f t="shared" si="9"/>
        <v>12.5</v>
      </c>
      <c r="P38" s="117"/>
      <c r="Q38" s="117"/>
      <c r="R38" s="117"/>
      <c r="T38" s="3">
        <f t="shared" si="7"/>
        <v>12.5</v>
      </c>
      <c r="U38" s="12">
        <f t="shared" si="1"/>
        <v>0</v>
      </c>
      <c r="V38" s="13">
        <f t="shared" si="2"/>
        <v>0</v>
      </c>
      <c r="W38" s="3">
        <f t="shared" si="3"/>
        <v>0</v>
      </c>
      <c r="X38" s="3">
        <f t="shared" si="8"/>
        <v>0</v>
      </c>
      <c r="Y38" s="23">
        <f t="shared" si="4"/>
        <v>12.5</v>
      </c>
    </row>
    <row r="39" spans="1:30" s="3" customFormat="1" ht="23.15" customHeight="1" x14ac:dyDescent="0.35">
      <c r="A39" s="29">
        <v>32</v>
      </c>
      <c r="B39" s="39"/>
      <c r="C39" s="39"/>
      <c r="D39" s="39"/>
      <c r="E39" s="118"/>
      <c r="F39" s="119"/>
      <c r="G39" s="40"/>
      <c r="H39" s="28" t="str">
        <f t="shared" si="5"/>
        <v/>
      </c>
      <c r="I39" s="11">
        <f t="shared" si="0"/>
        <v>12.5</v>
      </c>
      <c r="J39" s="38"/>
      <c r="K39" s="38"/>
      <c r="L39" s="39"/>
      <c r="M39" s="75"/>
      <c r="N39" s="76"/>
      <c r="O39" s="30">
        <f t="shared" si="9"/>
        <v>12.5</v>
      </c>
      <c r="P39" s="117"/>
      <c r="Q39" s="117"/>
      <c r="R39" s="117"/>
      <c r="T39" s="3">
        <f t="shared" si="7"/>
        <v>12.5</v>
      </c>
      <c r="U39" s="12">
        <f t="shared" si="1"/>
        <v>0</v>
      </c>
      <c r="V39" s="13">
        <f t="shared" si="2"/>
        <v>0</v>
      </c>
      <c r="W39" s="3">
        <f t="shared" si="3"/>
        <v>0</v>
      </c>
      <c r="X39" s="3">
        <f t="shared" si="8"/>
        <v>0</v>
      </c>
      <c r="Y39" s="23">
        <f t="shared" si="4"/>
        <v>12.5</v>
      </c>
    </row>
    <row r="40" spans="1:30" s="3" customFormat="1" ht="23.15" customHeight="1" x14ac:dyDescent="0.35">
      <c r="A40" s="29">
        <v>33</v>
      </c>
      <c r="B40" s="39"/>
      <c r="C40" s="39"/>
      <c r="D40" s="39"/>
      <c r="E40" s="118"/>
      <c r="F40" s="119"/>
      <c r="G40" s="40"/>
      <c r="H40" s="28" t="str">
        <f t="shared" si="5"/>
        <v/>
      </c>
      <c r="I40" s="11">
        <f t="shared" si="0"/>
        <v>12.5</v>
      </c>
      <c r="J40" s="38"/>
      <c r="K40" s="38"/>
      <c r="L40" s="39"/>
      <c r="M40" s="75"/>
      <c r="N40" s="76"/>
      <c r="O40" s="30">
        <f t="shared" si="9"/>
        <v>12.5</v>
      </c>
      <c r="P40" s="117"/>
      <c r="Q40" s="117"/>
      <c r="R40" s="117"/>
      <c r="T40" s="3">
        <f t="shared" si="7"/>
        <v>12.5</v>
      </c>
      <c r="U40" s="12">
        <f t="shared" si="1"/>
        <v>0</v>
      </c>
      <c r="V40" s="13">
        <f t="shared" si="2"/>
        <v>0</v>
      </c>
      <c r="W40" s="3">
        <f t="shared" si="3"/>
        <v>0</v>
      </c>
      <c r="X40" s="3">
        <f t="shared" si="8"/>
        <v>0</v>
      </c>
      <c r="Y40" s="23">
        <f t="shared" si="4"/>
        <v>12.5</v>
      </c>
    </row>
    <row r="41" spans="1:30" s="3" customFormat="1" ht="23.15" customHeight="1" x14ac:dyDescent="0.35">
      <c r="A41" s="29">
        <v>34</v>
      </c>
      <c r="B41" s="39"/>
      <c r="C41" s="39"/>
      <c r="D41" s="39"/>
      <c r="E41" s="118"/>
      <c r="F41" s="119"/>
      <c r="G41" s="40"/>
      <c r="H41" s="28" t="str">
        <f t="shared" si="5"/>
        <v/>
      </c>
      <c r="I41" s="11">
        <f t="shared" si="0"/>
        <v>12.5</v>
      </c>
      <c r="J41" s="38"/>
      <c r="K41" s="38"/>
      <c r="L41" s="39"/>
      <c r="M41" s="75"/>
      <c r="N41" s="76"/>
      <c r="O41" s="30">
        <f t="shared" si="9"/>
        <v>12.5</v>
      </c>
      <c r="P41" s="117"/>
      <c r="Q41" s="117"/>
      <c r="R41" s="117"/>
      <c r="T41" s="3">
        <f t="shared" si="7"/>
        <v>12.5</v>
      </c>
      <c r="U41" s="12">
        <f t="shared" si="1"/>
        <v>0</v>
      </c>
      <c r="V41" s="13">
        <f t="shared" si="2"/>
        <v>0</v>
      </c>
      <c r="W41" s="3">
        <f t="shared" si="3"/>
        <v>0</v>
      </c>
      <c r="X41" s="3">
        <f t="shared" si="8"/>
        <v>0</v>
      </c>
      <c r="Y41" s="23">
        <f t="shared" si="4"/>
        <v>12.5</v>
      </c>
    </row>
    <row r="42" spans="1:30" s="3" customFormat="1" ht="23.15" customHeight="1" x14ac:dyDescent="0.35">
      <c r="A42" s="29">
        <v>35</v>
      </c>
      <c r="B42" s="39"/>
      <c r="C42" s="39"/>
      <c r="D42" s="39"/>
      <c r="E42" s="118"/>
      <c r="F42" s="119"/>
      <c r="G42" s="40"/>
      <c r="H42" s="28" t="str">
        <f t="shared" si="5"/>
        <v/>
      </c>
      <c r="I42" s="11">
        <f t="shared" si="0"/>
        <v>12.5</v>
      </c>
      <c r="J42" s="38"/>
      <c r="K42" s="38"/>
      <c r="L42" s="39"/>
      <c r="M42" s="75"/>
      <c r="N42" s="76"/>
      <c r="O42" s="30">
        <f t="shared" si="9"/>
        <v>12.5</v>
      </c>
      <c r="P42" s="117"/>
      <c r="Q42" s="117"/>
      <c r="R42" s="117"/>
      <c r="T42" s="3">
        <f t="shared" si="7"/>
        <v>12.5</v>
      </c>
      <c r="U42" s="12">
        <f t="shared" si="1"/>
        <v>0</v>
      </c>
      <c r="V42" s="13">
        <f t="shared" si="2"/>
        <v>0</v>
      </c>
      <c r="W42" s="3">
        <f t="shared" si="3"/>
        <v>0</v>
      </c>
      <c r="X42" s="3">
        <f t="shared" si="8"/>
        <v>0</v>
      </c>
      <c r="Y42" s="23">
        <f t="shared" si="4"/>
        <v>12.5</v>
      </c>
    </row>
    <row r="43" spans="1:30" s="3" customFormat="1" ht="23.15" customHeight="1" x14ac:dyDescent="0.35">
      <c r="A43" s="29">
        <v>36</v>
      </c>
      <c r="B43" s="39"/>
      <c r="C43" s="39"/>
      <c r="D43" s="39"/>
      <c r="E43" s="118"/>
      <c r="F43" s="119"/>
      <c r="G43" s="40"/>
      <c r="H43" s="28" t="str">
        <f t="shared" si="5"/>
        <v/>
      </c>
      <c r="I43" s="11">
        <f t="shared" si="0"/>
        <v>12.5</v>
      </c>
      <c r="J43" s="38"/>
      <c r="K43" s="38"/>
      <c r="L43" s="39"/>
      <c r="M43" s="75"/>
      <c r="N43" s="76"/>
      <c r="O43" s="30">
        <f t="shared" si="9"/>
        <v>12.5</v>
      </c>
      <c r="P43" s="117"/>
      <c r="Q43" s="117"/>
      <c r="R43" s="117"/>
      <c r="S43"/>
      <c r="T43" s="3">
        <f t="shared" si="7"/>
        <v>12.5</v>
      </c>
      <c r="U43" s="12">
        <f t="shared" si="1"/>
        <v>0</v>
      </c>
      <c r="V43" s="13">
        <f t="shared" si="2"/>
        <v>0</v>
      </c>
      <c r="W43" s="3">
        <f t="shared" si="3"/>
        <v>0</v>
      </c>
      <c r="X43" s="3">
        <f t="shared" si="8"/>
        <v>0</v>
      </c>
      <c r="Y43" s="23">
        <f t="shared" si="4"/>
        <v>12.5</v>
      </c>
    </row>
    <row r="44" spans="1:30" s="3" customFormat="1" ht="23.15" customHeight="1" x14ac:dyDescent="0.35">
      <c r="A44" s="29">
        <v>37</v>
      </c>
      <c r="B44" s="39"/>
      <c r="C44" s="39"/>
      <c r="D44" s="39"/>
      <c r="E44" s="118"/>
      <c r="F44" s="119"/>
      <c r="G44" s="40"/>
      <c r="H44" s="28" t="str">
        <f t="shared" si="5"/>
        <v/>
      </c>
      <c r="I44" s="11">
        <f t="shared" si="0"/>
        <v>12.5</v>
      </c>
      <c r="J44" s="38"/>
      <c r="K44" s="38"/>
      <c r="L44" s="39"/>
      <c r="M44" s="75"/>
      <c r="N44" s="76"/>
      <c r="O44" s="30">
        <f t="shared" si="9"/>
        <v>12.5</v>
      </c>
      <c r="P44" s="117"/>
      <c r="Q44" s="117"/>
      <c r="R44" s="117"/>
      <c r="T44" s="3">
        <f t="shared" si="7"/>
        <v>12.5</v>
      </c>
      <c r="U44" s="12">
        <f t="shared" si="1"/>
        <v>0</v>
      </c>
      <c r="V44" s="13">
        <f t="shared" si="2"/>
        <v>0</v>
      </c>
      <c r="W44" s="3">
        <f t="shared" si="3"/>
        <v>0</v>
      </c>
      <c r="X44" s="3">
        <f t="shared" si="8"/>
        <v>0</v>
      </c>
      <c r="Y44" s="23">
        <f t="shared" si="4"/>
        <v>12.5</v>
      </c>
    </row>
    <row r="45" spans="1:30" s="3" customFormat="1" ht="23.15" customHeight="1" x14ac:dyDescent="0.35">
      <c r="A45" s="29">
        <v>38</v>
      </c>
      <c r="B45" s="39"/>
      <c r="C45" s="39"/>
      <c r="D45" s="39"/>
      <c r="E45" s="118"/>
      <c r="F45" s="119"/>
      <c r="G45" s="40"/>
      <c r="H45" s="28" t="str">
        <f t="shared" si="5"/>
        <v/>
      </c>
      <c r="I45" s="11">
        <f t="shared" si="0"/>
        <v>12.5</v>
      </c>
      <c r="J45" s="38"/>
      <c r="K45" s="38"/>
      <c r="L45" s="39"/>
      <c r="M45" s="75"/>
      <c r="N45" s="76"/>
      <c r="O45" s="30">
        <f t="shared" ref="O45:O47" si="10">IF(Y45&lt;1,0,Y45)</f>
        <v>12.5</v>
      </c>
      <c r="P45" s="117"/>
      <c r="Q45" s="117"/>
      <c r="R45" s="117"/>
      <c r="T45" s="3">
        <f t="shared" si="7"/>
        <v>12.5</v>
      </c>
      <c r="U45" s="12">
        <f t="shared" si="1"/>
        <v>0</v>
      </c>
      <c r="V45" s="13">
        <f t="shared" si="2"/>
        <v>0</v>
      </c>
      <c r="W45" s="3">
        <f t="shared" si="3"/>
        <v>0</v>
      </c>
      <c r="X45" s="3">
        <f t="shared" si="8"/>
        <v>0</v>
      </c>
      <c r="Y45" s="23">
        <f t="shared" si="4"/>
        <v>12.5</v>
      </c>
    </row>
    <row r="46" spans="1:30" s="3" customFormat="1" ht="23.15" customHeight="1" x14ac:dyDescent="0.35">
      <c r="A46" s="29">
        <v>39</v>
      </c>
      <c r="B46" s="39"/>
      <c r="C46" s="39"/>
      <c r="D46" s="39"/>
      <c r="E46" s="118"/>
      <c r="F46" s="119"/>
      <c r="G46" s="40"/>
      <c r="H46" s="28" t="str">
        <f t="shared" si="5"/>
        <v/>
      </c>
      <c r="I46" s="11">
        <f t="shared" si="0"/>
        <v>12.5</v>
      </c>
      <c r="J46" s="38"/>
      <c r="K46" s="38"/>
      <c r="L46" s="39"/>
      <c r="M46" s="75"/>
      <c r="N46" s="76"/>
      <c r="O46" s="30">
        <f t="shared" si="10"/>
        <v>12.5</v>
      </c>
      <c r="P46" s="117"/>
      <c r="Q46" s="117"/>
      <c r="R46" s="117"/>
      <c r="S46"/>
      <c r="T46" s="3">
        <f t="shared" si="7"/>
        <v>12.5</v>
      </c>
      <c r="U46" s="12">
        <f t="shared" si="1"/>
        <v>0</v>
      </c>
      <c r="V46" s="13">
        <f t="shared" si="2"/>
        <v>0</v>
      </c>
      <c r="W46" s="3">
        <f t="shared" si="3"/>
        <v>0</v>
      </c>
      <c r="X46" s="3">
        <f t="shared" si="8"/>
        <v>0</v>
      </c>
      <c r="Y46" s="23">
        <f t="shared" si="4"/>
        <v>12.5</v>
      </c>
    </row>
    <row r="47" spans="1:30" s="3" customFormat="1" ht="23.15" customHeight="1" x14ac:dyDescent="0.35">
      <c r="A47" s="29">
        <v>40</v>
      </c>
      <c r="B47" s="39"/>
      <c r="C47" s="39"/>
      <c r="D47" s="39"/>
      <c r="E47" s="118"/>
      <c r="F47" s="119"/>
      <c r="G47" s="40"/>
      <c r="H47" s="28" t="str">
        <f t="shared" si="5"/>
        <v/>
      </c>
      <c r="I47" s="11">
        <f t="shared" si="0"/>
        <v>12.5</v>
      </c>
      <c r="J47" s="38"/>
      <c r="K47" s="38"/>
      <c r="L47" s="39"/>
      <c r="M47" s="75"/>
      <c r="N47" s="76"/>
      <c r="O47" s="30">
        <f t="shared" si="10"/>
        <v>12.5</v>
      </c>
      <c r="P47" s="117"/>
      <c r="Q47" s="117"/>
      <c r="R47" s="117"/>
      <c r="T47" s="3">
        <f t="shared" si="7"/>
        <v>12.5</v>
      </c>
      <c r="U47" s="12">
        <f t="shared" si="1"/>
        <v>0</v>
      </c>
      <c r="V47" s="13">
        <f t="shared" si="2"/>
        <v>0</v>
      </c>
      <c r="W47" s="3">
        <f t="shared" si="3"/>
        <v>0</v>
      </c>
      <c r="X47" s="3">
        <f t="shared" si="8"/>
        <v>0</v>
      </c>
      <c r="Y47" s="23">
        <f t="shared" si="4"/>
        <v>12.5</v>
      </c>
    </row>
    <row r="48" spans="1:30" x14ac:dyDescent="0.35">
      <c r="Y48" s="23">
        <f t="shared" ref="Y48" si="11">IF(L48="y",SUM(T48:W48),SUM(T48:X48))</f>
        <v>0</v>
      </c>
    </row>
    <row r="49" spans="1:18" ht="23.15" customHeight="1" x14ac:dyDescent="0.35">
      <c r="B49" s="50" t="s">
        <v>31</v>
      </c>
      <c r="C49" s="51"/>
      <c r="D49" s="51"/>
      <c r="E49" s="51"/>
      <c r="F49" s="51"/>
      <c r="G49" s="51"/>
      <c r="L49" s="77" t="s">
        <v>32</v>
      </c>
      <c r="M49" s="78"/>
      <c r="N49" s="78"/>
      <c r="O49" s="79"/>
      <c r="P49" s="65" t="s">
        <v>14</v>
      </c>
      <c r="Q49" s="66"/>
      <c r="R49" s="67"/>
    </row>
    <row r="50" spans="1:18" ht="28.5" customHeight="1" x14ac:dyDescent="0.35">
      <c r="B50" s="52"/>
      <c r="C50" s="53"/>
      <c r="D50" s="53"/>
      <c r="E50" s="53"/>
      <c r="F50" s="53"/>
      <c r="G50" s="53"/>
      <c r="L50" s="31" t="s">
        <v>33</v>
      </c>
      <c r="M50" s="32" t="s">
        <v>34</v>
      </c>
      <c r="N50" s="33" t="s">
        <v>35</v>
      </c>
      <c r="O50" s="33" t="s">
        <v>36</v>
      </c>
      <c r="P50" s="68"/>
      <c r="Q50" s="69"/>
      <c r="R50" s="70"/>
    </row>
    <row r="51" spans="1:18" ht="23.15" customHeight="1" x14ac:dyDescent="0.35">
      <c r="A51"/>
      <c r="B51" s="56" t="s">
        <v>37</v>
      </c>
      <c r="C51" s="57"/>
      <c r="D51" s="58"/>
      <c r="E51" s="56" t="s">
        <v>38</v>
      </c>
      <c r="F51" s="57"/>
      <c r="G51" s="58"/>
      <c r="L51" s="34" t="s">
        <v>27</v>
      </c>
      <c r="M51" s="35" t="s">
        <v>27</v>
      </c>
      <c r="N51" s="36" t="s">
        <v>27</v>
      </c>
      <c r="O51" s="36" t="s">
        <v>27</v>
      </c>
      <c r="P51" s="71"/>
      <c r="Q51" s="72"/>
      <c r="R51" s="73"/>
    </row>
    <row r="52" spans="1:18" ht="23.15" customHeight="1" x14ac:dyDescent="0.35">
      <c r="A52"/>
      <c r="B52" s="54" t="s">
        <v>39</v>
      </c>
      <c r="C52" s="55"/>
      <c r="D52" s="43">
        <f>COUNTA(B8:B47)</f>
        <v>0</v>
      </c>
      <c r="E52" s="54" t="s">
        <v>40</v>
      </c>
      <c r="F52" s="55"/>
      <c r="G52" s="44">
        <f>COUNTA(L52:L61)</f>
        <v>0</v>
      </c>
      <c r="I52" s="59" t="s">
        <v>41</v>
      </c>
      <c r="J52" s="60"/>
      <c r="K52" s="61"/>
      <c r="L52" s="37"/>
      <c r="M52" s="37"/>
      <c r="N52" s="14"/>
      <c r="O52" s="14"/>
      <c r="P52" s="74"/>
      <c r="Q52" s="74"/>
      <c r="R52" s="74"/>
    </row>
    <row r="53" spans="1:18" ht="23.15" customHeight="1" x14ac:dyDescent="0.35">
      <c r="A53"/>
      <c r="B53" s="54" t="s">
        <v>42</v>
      </c>
      <c r="C53" s="55"/>
      <c r="D53" s="45">
        <f>IFERROR(AVERAGE(H8:H47),0)</f>
        <v>0</v>
      </c>
      <c r="E53" s="54" t="s">
        <v>43</v>
      </c>
      <c r="F53" s="55"/>
      <c r="G53" s="44">
        <f>COUNTA(M52:M61)</f>
        <v>0</v>
      </c>
      <c r="I53" s="59" t="s">
        <v>41</v>
      </c>
      <c r="J53" s="60"/>
      <c r="K53" s="61"/>
      <c r="L53" s="37"/>
      <c r="M53" s="37"/>
      <c r="N53" s="15"/>
      <c r="O53" s="15"/>
      <c r="P53" s="74"/>
      <c r="Q53" s="74"/>
      <c r="R53" s="74"/>
    </row>
    <row r="54" spans="1:18" ht="23.15" customHeight="1" x14ac:dyDescent="0.35">
      <c r="A54"/>
      <c r="B54" s="54" t="s">
        <v>44</v>
      </c>
      <c r="C54" s="55"/>
      <c r="D54" s="44">
        <f>COUNTA(L8:L46)</f>
        <v>0</v>
      </c>
      <c r="E54" s="54" t="s">
        <v>35</v>
      </c>
      <c r="F54" s="55"/>
      <c r="G54" s="44">
        <f>N62</f>
        <v>0</v>
      </c>
      <c r="I54" s="59" t="s">
        <v>41</v>
      </c>
      <c r="J54" s="60"/>
      <c r="K54" s="61"/>
      <c r="L54" s="37"/>
      <c r="M54" s="37"/>
      <c r="N54" s="15"/>
      <c r="O54" s="15"/>
      <c r="P54" s="74"/>
      <c r="Q54" s="74"/>
      <c r="R54" s="74"/>
    </row>
    <row r="55" spans="1:18" ht="23.15" customHeight="1" x14ac:dyDescent="0.35">
      <c r="A55"/>
      <c r="B55" s="54" t="s">
        <v>45</v>
      </c>
      <c r="C55" s="55"/>
      <c r="D55" s="44">
        <f>COUNTA(J8:J47)</f>
        <v>0</v>
      </c>
      <c r="E55" s="54" t="s">
        <v>36</v>
      </c>
      <c r="F55" s="55"/>
      <c r="G55" s="44">
        <f>O63</f>
        <v>0</v>
      </c>
      <c r="I55" s="59" t="s">
        <v>41</v>
      </c>
      <c r="J55" s="60"/>
      <c r="K55" s="61"/>
      <c r="L55" s="37"/>
      <c r="M55" s="37"/>
      <c r="N55" s="15"/>
      <c r="O55" s="15"/>
      <c r="P55" s="74"/>
      <c r="Q55" s="74"/>
      <c r="R55" s="74"/>
    </row>
    <row r="56" spans="1:18" ht="23.15" customHeight="1" x14ac:dyDescent="0.35">
      <c r="A56"/>
      <c r="B56" s="54" t="s">
        <v>46</v>
      </c>
      <c r="C56" s="55"/>
      <c r="D56" s="46">
        <f>COUNTA(K8:K47)</f>
        <v>0</v>
      </c>
      <c r="E56"/>
      <c r="F56"/>
      <c r="G56"/>
      <c r="I56" s="59" t="s">
        <v>41</v>
      </c>
      <c r="J56" s="60"/>
      <c r="K56" s="61"/>
      <c r="L56" s="37"/>
      <c r="M56" s="37"/>
      <c r="N56" s="16"/>
      <c r="O56" s="16"/>
      <c r="P56" s="74"/>
      <c r="Q56" s="74"/>
      <c r="R56" s="74"/>
    </row>
    <row r="57" spans="1:18" ht="23.15" customHeight="1" x14ac:dyDescent="0.35">
      <c r="A57"/>
      <c r="B57" s="54" t="s">
        <v>47</v>
      </c>
      <c r="C57" s="55"/>
      <c r="D57" s="44">
        <f>COUNTA(M8:N47)</f>
        <v>0</v>
      </c>
      <c r="E57"/>
      <c r="F57"/>
      <c r="G57"/>
      <c r="I57" s="59" t="s">
        <v>41</v>
      </c>
      <c r="J57" s="60"/>
      <c r="K57" s="61"/>
      <c r="L57" s="37"/>
      <c r="M57" s="37"/>
      <c r="N57" s="15"/>
      <c r="O57" s="15"/>
      <c r="P57" s="74"/>
      <c r="Q57" s="74"/>
      <c r="R57" s="74"/>
    </row>
    <row r="58" spans="1:18" ht="23.15" customHeight="1" x14ac:dyDescent="0.35">
      <c r="A58"/>
      <c r="B58" s="54" t="s">
        <v>48</v>
      </c>
      <c r="C58" s="55"/>
      <c r="D58" s="44">
        <f>COUNTA(M8:N47)</f>
        <v>0</v>
      </c>
      <c r="E58"/>
      <c r="F58"/>
      <c r="G58"/>
      <c r="I58" s="59" t="s">
        <v>41</v>
      </c>
      <c r="J58" s="60"/>
      <c r="K58" s="61"/>
      <c r="L58" s="37"/>
      <c r="M58" s="37"/>
      <c r="N58" s="15"/>
      <c r="O58" s="15"/>
      <c r="P58" s="74"/>
      <c r="Q58" s="74"/>
      <c r="R58" s="74"/>
    </row>
    <row r="59" spans="1:18" ht="23.15" customHeight="1" x14ac:dyDescent="0.35">
      <c r="D59" s="1"/>
      <c r="E59"/>
      <c r="F59"/>
      <c r="G59"/>
      <c r="I59" s="59" t="s">
        <v>41</v>
      </c>
      <c r="J59" s="60"/>
      <c r="K59" s="61"/>
      <c r="L59" s="37"/>
      <c r="M59" s="37"/>
      <c r="N59" s="15"/>
      <c r="O59" s="15"/>
      <c r="P59" s="74"/>
      <c r="Q59" s="74"/>
      <c r="R59" s="74"/>
    </row>
    <row r="60" spans="1:18" ht="23.15" customHeight="1" x14ac:dyDescent="0.35">
      <c r="D60" s="47"/>
      <c r="E60"/>
      <c r="F60"/>
      <c r="G60"/>
      <c r="I60" s="59" t="s">
        <v>41</v>
      </c>
      <c r="J60" s="60"/>
      <c r="K60" s="61"/>
      <c r="L60" s="37"/>
      <c r="M60" s="37"/>
      <c r="N60" s="15"/>
      <c r="O60" s="15"/>
      <c r="P60" s="74"/>
      <c r="Q60" s="74"/>
      <c r="R60" s="74"/>
    </row>
    <row r="61" spans="1:18" ht="23.15" customHeight="1" x14ac:dyDescent="0.35">
      <c r="E61"/>
      <c r="F61"/>
      <c r="G61"/>
      <c r="I61" s="59" t="s">
        <v>41</v>
      </c>
      <c r="J61" s="60"/>
      <c r="K61" s="61"/>
      <c r="L61" s="37"/>
      <c r="M61" s="37"/>
      <c r="N61" s="15"/>
      <c r="O61" s="15"/>
      <c r="P61" s="74"/>
      <c r="Q61" s="74"/>
      <c r="R61" s="74"/>
    </row>
    <row r="62" spans="1:18" ht="23.15" customHeight="1" x14ac:dyDescent="0.35">
      <c r="E62"/>
      <c r="F62"/>
      <c r="G62"/>
      <c r="I62" s="59" t="s">
        <v>35</v>
      </c>
      <c r="J62" s="60"/>
      <c r="K62" s="61"/>
      <c r="L62" s="17"/>
      <c r="M62" s="15"/>
      <c r="N62" s="37"/>
      <c r="O62" s="15"/>
      <c r="P62" s="74"/>
      <c r="Q62" s="74"/>
      <c r="R62" s="74"/>
    </row>
    <row r="63" spans="1:18" ht="23.15" customHeight="1" x14ac:dyDescent="0.35">
      <c r="E63"/>
      <c r="F63"/>
      <c r="G63"/>
      <c r="I63" s="59" t="s">
        <v>36</v>
      </c>
      <c r="J63" s="60"/>
      <c r="K63" s="61"/>
      <c r="L63" s="17"/>
      <c r="M63" s="15"/>
      <c r="N63" s="15"/>
      <c r="O63" s="37"/>
      <c r="P63" s="74"/>
      <c r="Q63" s="74"/>
      <c r="R63" s="74"/>
    </row>
    <row r="64" spans="1:18" ht="23.15" customHeight="1" x14ac:dyDescent="0.35">
      <c r="E64"/>
      <c r="F64"/>
      <c r="G64"/>
      <c r="I64" s="62" t="s">
        <v>49</v>
      </c>
      <c r="J64" s="63"/>
      <c r="K64" s="64"/>
      <c r="L64" s="11">
        <f>SUM(COUNTIF(L52:L61,"y")*-3)</f>
        <v>0</v>
      </c>
      <c r="M64" s="11">
        <f>SUM(COUNTIF(M52:M61,"Y")*-8)</f>
        <v>0</v>
      </c>
      <c r="N64" s="11">
        <f>IF(N62="y",-50,0)</f>
        <v>0</v>
      </c>
      <c r="O64" s="11">
        <f>IF(O63="y",-50,0)</f>
        <v>0</v>
      </c>
    </row>
    <row r="65" spans="5:7" x14ac:dyDescent="0.35">
      <c r="E65"/>
      <c r="F65"/>
      <c r="G65"/>
    </row>
    <row r="66" spans="5:7" x14ac:dyDescent="0.35">
      <c r="E66"/>
      <c r="F66"/>
      <c r="G66"/>
    </row>
    <row r="67" spans="5:7" x14ac:dyDescent="0.35"/>
  </sheetData>
  <sheetProtection algorithmName="SHA-512" hashValue="9MYZvcje24l2/MFQm4lM+7B7R+uO4la1kNRTNkG22+OP850bWjS2F4jjUxEyGqqOlnCDrMXZSdiGF4PGEYj9Mg==" saltValue="+n+inI4WEvu+fZc1ChtFOQ==" spinCount="100000" sheet="1" selectLockedCells="1"/>
  <protectedRanges>
    <protectedRange algorithmName="SHA-512" hashValue="z9LRSq4yn4yr2QLyNeY8Tb3Qqqaaen3Vw9wFy0niz0IMu5xs/K3YwraFW9eXpPImqURIcLEGMjCkowaVWwuwCg==" saltValue="GB4GgpkgTflPvkNncxzxTw==" spinCount="100000" sqref="B6:C6 A5:D5 A6:A7 N5:R7 G5:M5 AB13:AB18 T5:Y6 AB31:AB32 I7:M7 E5:F6 G6:L6 D6:D7" name="Range2"/>
    <protectedRange sqref="A1" name="Range1"/>
  </protectedRanges>
  <mergeCells count="182">
    <mergeCell ref="E47:F47"/>
    <mergeCell ref="M7:N7"/>
    <mergeCell ref="E42:F42"/>
    <mergeCell ref="E43:F43"/>
    <mergeCell ref="E44:F44"/>
    <mergeCell ref="E45:F45"/>
    <mergeCell ref="E46:F46"/>
    <mergeCell ref="E37:F37"/>
    <mergeCell ref="E38:F38"/>
    <mergeCell ref="E39:F39"/>
    <mergeCell ref="E40:F40"/>
    <mergeCell ref="E41:F41"/>
    <mergeCell ref="E32:F32"/>
    <mergeCell ref="E33:F33"/>
    <mergeCell ref="E34:F34"/>
    <mergeCell ref="E35:F35"/>
    <mergeCell ref="E36:F36"/>
    <mergeCell ref="E27:F27"/>
    <mergeCell ref="E28:F28"/>
    <mergeCell ref="E29:F29"/>
    <mergeCell ref="E30:F30"/>
    <mergeCell ref="E31:F31"/>
    <mergeCell ref="E22:F22"/>
    <mergeCell ref="E23:F23"/>
    <mergeCell ref="E24:F24"/>
    <mergeCell ref="E25:F25"/>
    <mergeCell ref="E26:F26"/>
    <mergeCell ref="E17:F17"/>
    <mergeCell ref="E18:F18"/>
    <mergeCell ref="E19:F19"/>
    <mergeCell ref="E20:F20"/>
    <mergeCell ref="E21:F21"/>
    <mergeCell ref="H3:I3"/>
    <mergeCell ref="E8:F8"/>
    <mergeCell ref="E9:F9"/>
    <mergeCell ref="E10:F10"/>
    <mergeCell ref="E11:F11"/>
    <mergeCell ref="E12:F12"/>
    <mergeCell ref="E13:F13"/>
    <mergeCell ref="E14:F14"/>
    <mergeCell ref="E15:F15"/>
    <mergeCell ref="E16:F16"/>
    <mergeCell ref="P39:R39"/>
    <mergeCell ref="M40:N40"/>
    <mergeCell ref="P40:R40"/>
    <mergeCell ref="M41:N41"/>
    <mergeCell ref="P41:R41"/>
    <mergeCell ref="P31:R31"/>
    <mergeCell ref="M32:N32"/>
    <mergeCell ref="P32:R32"/>
    <mergeCell ref="M33:N33"/>
    <mergeCell ref="P33:R33"/>
    <mergeCell ref="P34:R34"/>
    <mergeCell ref="M35:N35"/>
    <mergeCell ref="P35:R35"/>
    <mergeCell ref="M36:N36"/>
    <mergeCell ref="P36:R36"/>
    <mergeCell ref="M37:N37"/>
    <mergeCell ref="P37:R37"/>
    <mergeCell ref="M38:N38"/>
    <mergeCell ref="P38:R38"/>
    <mergeCell ref="I61:K61"/>
    <mergeCell ref="P45:R45"/>
    <mergeCell ref="M46:N46"/>
    <mergeCell ref="P46:R46"/>
    <mergeCell ref="M47:N47"/>
    <mergeCell ref="P47:R47"/>
    <mergeCell ref="P42:R42"/>
    <mergeCell ref="M43:N43"/>
    <mergeCell ref="P43:R43"/>
    <mergeCell ref="M44:N44"/>
    <mergeCell ref="P44:R44"/>
    <mergeCell ref="P30:R30"/>
    <mergeCell ref="P28:R28"/>
    <mergeCell ref="P29:R29"/>
    <mergeCell ref="M30:N30"/>
    <mergeCell ref="P26:R26"/>
    <mergeCell ref="P27:R27"/>
    <mergeCell ref="P24:R24"/>
    <mergeCell ref="P25:R25"/>
    <mergeCell ref="M25:N25"/>
    <mergeCell ref="M26:N26"/>
    <mergeCell ref="M27:N27"/>
    <mergeCell ref="M28:N28"/>
    <mergeCell ref="P22:R22"/>
    <mergeCell ref="P23:R23"/>
    <mergeCell ref="P20:R20"/>
    <mergeCell ref="P21:R21"/>
    <mergeCell ref="P18:R18"/>
    <mergeCell ref="P19:R19"/>
    <mergeCell ref="P16:R16"/>
    <mergeCell ref="P17:R17"/>
    <mergeCell ref="P8:R8"/>
    <mergeCell ref="P9:R9"/>
    <mergeCell ref="M8:N8"/>
    <mergeCell ref="P5:R7"/>
    <mergeCell ref="M9:N9"/>
    <mergeCell ref="O5:O7"/>
    <mergeCell ref="P14:R14"/>
    <mergeCell ref="P15:R15"/>
    <mergeCell ref="P12:R12"/>
    <mergeCell ref="P13:R13"/>
    <mergeCell ref="P10:R10"/>
    <mergeCell ref="P11:R11"/>
    <mergeCell ref="M15:N15"/>
    <mergeCell ref="A1:R1"/>
    <mergeCell ref="M5:N5"/>
    <mergeCell ref="B6:B7"/>
    <mergeCell ref="C6:C7"/>
    <mergeCell ref="A3:B3"/>
    <mergeCell ref="D6:D7"/>
    <mergeCell ref="G6:G7"/>
    <mergeCell ref="H6:H7"/>
    <mergeCell ref="I6:I7"/>
    <mergeCell ref="A5:A7"/>
    <mergeCell ref="B5:C5"/>
    <mergeCell ref="E6:F7"/>
    <mergeCell ref="J3:M3"/>
    <mergeCell ref="Q3:R3"/>
    <mergeCell ref="O3:P3"/>
    <mergeCell ref="E5:F5"/>
    <mergeCell ref="C3:F3"/>
    <mergeCell ref="M18:N18"/>
    <mergeCell ref="M19:N19"/>
    <mergeCell ref="M10:N10"/>
    <mergeCell ref="M11:N11"/>
    <mergeCell ref="M12:N12"/>
    <mergeCell ref="M13:N13"/>
    <mergeCell ref="M14:N14"/>
    <mergeCell ref="I60:K60"/>
    <mergeCell ref="M20:N20"/>
    <mergeCell ref="M21:N21"/>
    <mergeCell ref="M22:N22"/>
    <mergeCell ref="M23:N23"/>
    <mergeCell ref="M24:N24"/>
    <mergeCell ref="M29:N29"/>
    <mergeCell ref="M31:N31"/>
    <mergeCell ref="M42:N42"/>
    <mergeCell ref="M45:N45"/>
    <mergeCell ref="M17:N17"/>
    <mergeCell ref="M16:N16"/>
    <mergeCell ref="L49:O49"/>
    <mergeCell ref="M34:N34"/>
    <mergeCell ref="M39:N39"/>
    <mergeCell ref="I62:K62"/>
    <mergeCell ref="I64:K64"/>
    <mergeCell ref="P49:R51"/>
    <mergeCell ref="I52:K52"/>
    <mergeCell ref="I53:K53"/>
    <mergeCell ref="I54:K54"/>
    <mergeCell ref="I55:K55"/>
    <mergeCell ref="I56:K56"/>
    <mergeCell ref="I57:K57"/>
    <mergeCell ref="I58:K58"/>
    <mergeCell ref="I59:K59"/>
    <mergeCell ref="P54:R54"/>
    <mergeCell ref="P55:R55"/>
    <mergeCell ref="I63:K63"/>
    <mergeCell ref="P63:R63"/>
    <mergeCell ref="P52:R52"/>
    <mergeCell ref="P53:R53"/>
    <mergeCell ref="P61:R61"/>
    <mergeCell ref="P62:R62"/>
    <mergeCell ref="P58:R58"/>
    <mergeCell ref="P59:R59"/>
    <mergeCell ref="P60:R60"/>
    <mergeCell ref="P56:R56"/>
    <mergeCell ref="P57:R57"/>
    <mergeCell ref="B49:G50"/>
    <mergeCell ref="B52:C52"/>
    <mergeCell ref="B53:C53"/>
    <mergeCell ref="B54:C54"/>
    <mergeCell ref="B55:C55"/>
    <mergeCell ref="B56:C56"/>
    <mergeCell ref="B57:C57"/>
    <mergeCell ref="B58:C58"/>
    <mergeCell ref="E52:F52"/>
    <mergeCell ref="E53:F53"/>
    <mergeCell ref="E51:G51"/>
    <mergeCell ref="B51:D51"/>
    <mergeCell ref="E54:F54"/>
    <mergeCell ref="E55:F55"/>
  </mergeCells>
  <dataValidations count="9">
    <dataValidation type="whole" allowBlank="1" showErrorMessage="1" errorTitle="Maximum Deduction" error="Maximum Deduction that is avalable for a Home Grown player is 5" sqref="J8" xr:uid="{63DDB7B0-E45B-4174-925A-9FB13A9C5F41}">
      <formula1>1</formula1>
      <formula2>5</formula2>
    </dataValidation>
    <dataValidation type="whole" allowBlank="1" showInputMessage="1" showErrorMessage="1" errorTitle="Max Deduction" error="Maximum Deduction that is avalable for a Loyalty Player is 5" sqref="K8:K47" xr:uid="{83277740-BADF-4418-B84A-7E9E230FBECA}">
      <formula1>1</formula1>
      <formula2>5</formula2>
    </dataValidation>
    <dataValidation type="whole" allowBlank="1" showErrorMessage="1" errorTitle="Maximum Deduction -5" error="Maximum Deduction that is avalable for a Home Grown player is -5" sqref="J9:J47 K8:K47" xr:uid="{F7E81D10-1988-429C-A040-E954AAB6127D}">
      <formula1>1</formula1>
      <formula2>5</formula2>
    </dataValidation>
    <dataValidation type="list" allowBlank="1" showInputMessage="1" showErrorMessage="1" sqref="L62:M63" xr:uid="{5AFD61E7-1DFA-40FE-A896-A91E393FF66D}">
      <formula1>#REF!</formula1>
    </dataValidation>
    <dataValidation type="list" allowBlank="1" showInputMessage="1" showErrorMessage="1" sqref="L8:L47" xr:uid="{96F3A7D1-EEAE-401F-B582-5BC497F9F464}">
      <formula1>$L$7</formula1>
    </dataValidation>
    <dataValidation type="whole" operator="greaterThanOrEqual" allowBlank="1" showErrorMessage="1" errorTitle="Player can not be worht Negative" error="A Player can not have a total points value is a Negative" sqref="O8:O47" xr:uid="{821725DA-1C8D-4607-B263-8667040EBCBB}">
      <formula1>0</formula1>
    </dataValidation>
    <dataValidation type="list" allowBlank="1" showErrorMessage="1" errorTitle="Visa Player" error="Can only enter Y or leave blank" sqref="L8:L47" xr:uid="{AA248200-1260-4709-BE64-CF0E45156767}">
      <formula1>$L$7</formula1>
    </dataValidation>
    <dataValidation type="list" allowBlank="1" showInputMessage="1" showErrorMessage="1" sqref="L52:M61 N62 O63" xr:uid="{59851BEF-5DA8-462C-8564-947BCF6FB4F6}">
      <formula1>$L$51</formula1>
    </dataValidation>
    <dataValidation type="list" allowBlank="1" showInputMessage="1" showErrorMessage="1" sqref="M8:N47" xr:uid="{82BFE9B8-B498-45C9-BC16-A60413B392D0}">
      <formula1>$AB$17:$AB$18</formula1>
    </dataValidation>
  </dataValidations>
  <pageMargins left="0.25" right="0.25" top="0.75" bottom="0.75" header="0.3" footer="0.3"/>
  <pageSetup paperSize="9" scale="31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7ADB735CA84CE4DA31FADE11A284CBF" ma:contentTypeVersion="15" ma:contentTypeDescription="Create a new document." ma:contentTypeScope="" ma:versionID="5ad07324f0b63a47b4838f75d103ff24">
  <xsd:schema xmlns:xsd="http://www.w3.org/2001/XMLSchema" xmlns:xs="http://www.w3.org/2001/XMLSchema" xmlns:p="http://schemas.microsoft.com/office/2006/metadata/properties" xmlns:ns2="6faf8b7e-44ba-4ff1-8de9-9cd5acd278f9" xmlns:ns3="4a532925-4af9-422f-8a85-97f2acf47c6d" targetNamespace="http://schemas.microsoft.com/office/2006/metadata/properties" ma:root="true" ma:fieldsID="2bd4faf845117d4090728ec8d64b5514" ns2:_="" ns3:_="">
    <xsd:import namespace="6faf8b7e-44ba-4ff1-8de9-9cd5acd278f9"/>
    <xsd:import namespace="4a532925-4af9-422f-8a85-97f2acf47c6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af8b7e-44ba-4ff1-8de9-9cd5acd278f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ba34e509-a37b-472f-9074-04bc51f7590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532925-4af9-422f-8a85-97f2acf47c6d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bc585584-17ea-4d6b-bd08-de3b7c6c2c8d}" ma:internalName="TaxCatchAll" ma:showField="CatchAllData" ma:web="4a532925-4af9-422f-8a85-97f2acf47c6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faf8b7e-44ba-4ff1-8de9-9cd5acd278f9">
      <Terms xmlns="http://schemas.microsoft.com/office/infopath/2007/PartnerControls"/>
    </lcf76f155ced4ddcb4097134ff3c332f>
    <TaxCatchAll xmlns="4a532925-4af9-422f-8a85-97f2acf47c6d" xsi:nil="true"/>
  </documentManagement>
</p:properties>
</file>

<file path=customXml/itemProps1.xml><?xml version="1.0" encoding="utf-8"?>
<ds:datastoreItem xmlns:ds="http://schemas.openxmlformats.org/officeDocument/2006/customXml" ds:itemID="{59D59FE7-D306-4125-B8EA-AA9B0FEA813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5FB8F10-89FE-4CD2-8C38-2C08B302AE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faf8b7e-44ba-4ff1-8de9-9cd5acd278f9"/>
    <ds:schemaRef ds:uri="4a532925-4af9-422f-8a85-97f2acf47c6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4230F16-2108-4F66-9210-25B823A755DB}">
  <ds:schemaRefs>
    <ds:schemaRef ds:uri="http://purl.org/dc/dcmitype/"/>
    <ds:schemaRef ds:uri="4a532925-4af9-422f-8a85-97f2acf47c6d"/>
    <ds:schemaRef ds:uri="http://schemas.microsoft.com/office/2006/documentManagement/types"/>
    <ds:schemaRef ds:uri="http://schemas.microsoft.com/office/2006/metadata/properties"/>
    <ds:schemaRef ds:uri="6faf8b7e-44ba-4ff1-8de9-9cd5acd278f9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Player Points System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Carol Pakula</dc:creator>
  <cp:keywords/>
  <dc:description/>
  <cp:lastModifiedBy>Debbie Abboud</cp:lastModifiedBy>
  <cp:revision/>
  <dcterms:created xsi:type="dcterms:W3CDTF">2018-09-19T01:07:04Z</dcterms:created>
  <dcterms:modified xsi:type="dcterms:W3CDTF">2025-10-21T00:12:37Z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0x01010047ADB735CA84CE4DA31FADE11A284CBF</vt:lpwstr>
  </property>
  <property fmtid="{D5CDD505-2E9C-101B-9397-08002B2CF9AE}" pid="3" name="Order">
    <vt:r8>18567000</vt:r8>
  </property>
  <property fmtid="{D5CDD505-2E9C-101B-9397-08002B2CF9AE}" pid="4" name="MediaServiceImageTags">
    <vt:lpwstr/>
  </property>
</Properties>
</file>